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djensen\OneDrive - Salisbury University\Documents\Competitions\"/>
    </mc:Choice>
  </mc:AlternateContent>
  <xr:revisionPtr revIDLastSave="0" documentId="13_ncr:1_{B3E2D07C-5197-4A4A-89DE-14BDAE6F0C58}" xr6:coauthVersionLast="47" xr6:coauthVersionMax="47" xr10:uidLastSave="{00000000-0000-0000-0000-000000000000}"/>
  <bookViews>
    <workbookView xWindow="-108" yWindow="-108" windowWidth="23256" windowHeight="12576" tabRatio="791" firstSheet="1" activeTab="2" xr2:uid="{00000000-000D-0000-FFFF-FFFF00000000}"/>
  </bookViews>
  <sheets>
    <sheet name="Vocabulary" sheetId="10" r:id="rId1"/>
    <sheet name="Account Breakdown" sheetId="11" r:id="rId2"/>
    <sheet name="INPUTS" sheetId="1" r:id="rId3"/>
    <sheet name="Calculators" sheetId="2" r:id="rId4"/>
    <sheet name="STARTUP_METRICS" sheetId="4" r:id="rId5"/>
    <sheet name="BREAKEVEN_ANALYSIS" sheetId="6" r:id="rId6"/>
    <sheet name="INCOME_STATEMENT" sheetId="5" r:id="rId7"/>
    <sheet name="CASHFLOW_STATEMENT" sheetId="8" r:id="rId8"/>
    <sheet name="BALANCE_SHEET" sheetId="7" r:id="rId9"/>
    <sheet name="FINANCIAL_RATIOS"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 l="1"/>
  <c r="F39" i="1"/>
  <c r="H41" i="1"/>
  <c r="E10" i="5"/>
  <c r="E8" i="5"/>
  <c r="E9" i="7"/>
  <c r="I8" i="7" l="1"/>
  <c r="E14" i="7"/>
  <c r="E13" i="7"/>
  <c r="E12" i="7"/>
  <c r="E8" i="8"/>
  <c r="C3" i="8"/>
  <c r="C3" i="7"/>
  <c r="E58" i="2"/>
  <c r="D47" i="2"/>
  <c r="D56" i="2"/>
  <c r="E21" i="5"/>
  <c r="E19" i="5"/>
  <c r="E18" i="5"/>
  <c r="E17" i="5"/>
  <c r="E16" i="5"/>
  <c r="E5" i="5"/>
  <c r="C29" i="9" s="1"/>
  <c r="C39" i="9" s="1"/>
  <c r="C3" i="5"/>
  <c r="C10" i="6"/>
  <c r="C9" i="6"/>
  <c r="C58" i="4"/>
  <c r="C81" i="4" s="1"/>
  <c r="C31" i="4"/>
  <c r="C21" i="4"/>
  <c r="I10" i="7" l="1"/>
  <c r="C69" i="9" s="1"/>
  <c r="C70" i="9"/>
  <c r="C49" i="9"/>
  <c r="C11" i="6"/>
  <c r="E16" i="6" s="1"/>
  <c r="E17" i="6" s="1"/>
  <c r="E18" i="6" s="1"/>
  <c r="E19" i="6" s="1"/>
  <c r="E20" i="6" s="1"/>
  <c r="E21" i="6" s="1"/>
  <c r="E22" i="6" s="1"/>
  <c r="E23" i="6" s="1"/>
  <c r="B158" i="1"/>
  <c r="H59" i="1"/>
  <c r="H57" i="1"/>
  <c r="H55" i="1"/>
  <c r="H53" i="1"/>
  <c r="H49" i="1"/>
  <c r="H47" i="1"/>
  <c r="H45" i="1"/>
  <c r="H43" i="1"/>
  <c r="H51" i="1"/>
  <c r="E13" i="8"/>
  <c r="B138" i="1"/>
  <c r="E15" i="8" s="1"/>
  <c r="B84" i="1"/>
  <c r="C34" i="4" s="1"/>
  <c r="B69" i="1"/>
  <c r="F6" i="2"/>
  <c r="F7" i="2"/>
  <c r="F8" i="2"/>
  <c r="F9" i="2"/>
  <c r="F10" i="2"/>
  <c r="F11" i="2"/>
  <c r="F12" i="2"/>
  <c r="F13" i="2"/>
  <c r="F14" i="2"/>
  <c r="F5" i="2"/>
  <c r="F16" i="2"/>
  <c r="F24" i="2"/>
  <c r="F25" i="2"/>
  <c r="F26" i="2"/>
  <c r="F27" i="2"/>
  <c r="F28" i="2"/>
  <c r="F29" i="2"/>
  <c r="F30" i="2"/>
  <c r="F31" i="2"/>
  <c r="F32" i="2"/>
  <c r="F23" i="2"/>
  <c r="B72" i="1"/>
  <c r="I61" i="1" l="1"/>
  <c r="E5" i="8"/>
  <c r="E10" i="8" s="1"/>
  <c r="C20" i="9"/>
  <c r="E9" i="5"/>
  <c r="E11" i="5" s="1"/>
  <c r="C68" i="4"/>
  <c r="C15" i="4"/>
  <c r="C5" i="6"/>
  <c r="C6" i="6" s="1"/>
  <c r="C60" i="4"/>
  <c r="C84" i="4" s="1"/>
  <c r="C19" i="4"/>
  <c r="C45" i="4" s="1"/>
  <c r="B76" i="1"/>
  <c r="C33" i="4" s="1"/>
  <c r="C35" i="4" s="1"/>
  <c r="C37" i="4" s="1"/>
  <c r="C46" i="4" s="1"/>
  <c r="C16" i="4"/>
  <c r="C55" i="4"/>
  <c r="E24" i="6"/>
  <c r="E25" i="6" s="1"/>
  <c r="E26" i="6" s="1"/>
  <c r="E27" i="6" s="1"/>
  <c r="F34" i="2"/>
  <c r="E20" i="5" l="1"/>
  <c r="E22" i="5" s="1"/>
  <c r="C40" i="9" s="1"/>
  <c r="C42" i="9" s="1"/>
  <c r="C6" i="9" s="1"/>
  <c r="E16" i="7"/>
  <c r="C17" i="4"/>
  <c r="E13" i="5"/>
  <c r="E24" i="5" s="1"/>
  <c r="C50" i="9"/>
  <c r="C52" i="9" s="1"/>
  <c r="C7" i="9" s="1"/>
  <c r="C48" i="4"/>
  <c r="C5" i="4" s="1"/>
  <c r="B86" i="1"/>
  <c r="E14" i="8" s="1"/>
  <c r="C4" i="4"/>
  <c r="C80" i="4"/>
  <c r="C82" i="4" s="1"/>
  <c r="C85" i="4" s="1"/>
  <c r="F7" i="4" s="1"/>
  <c r="C15" i="6"/>
  <c r="D15" i="6" s="1"/>
  <c r="C19" i="6"/>
  <c r="C23" i="6"/>
  <c r="C27" i="6"/>
  <c r="C20" i="6"/>
  <c r="C24" i="6"/>
  <c r="C17" i="6"/>
  <c r="C21" i="6"/>
  <c r="C25" i="6"/>
  <c r="C18" i="6"/>
  <c r="C26" i="6"/>
  <c r="C16" i="6"/>
  <c r="C22" i="6"/>
  <c r="C63" i="4"/>
  <c r="C78" i="4"/>
  <c r="E25" i="5" l="1"/>
  <c r="E16" i="8" s="1"/>
  <c r="E27" i="5"/>
  <c r="C30" i="9" s="1"/>
  <c r="C32" i="9" s="1"/>
  <c r="C5" i="9" s="1"/>
  <c r="C19" i="9"/>
  <c r="C7" i="6"/>
  <c r="D16" i="6" s="1"/>
  <c r="D17" i="6" s="1"/>
  <c r="D18" i="6" s="1"/>
  <c r="D19" i="6" s="1"/>
  <c r="D20" i="6" s="1"/>
  <c r="D21" i="6" s="1"/>
  <c r="D22" i="6" s="1"/>
  <c r="D23" i="6" s="1"/>
  <c r="D24" i="6" s="1"/>
  <c r="D25" i="6" s="1"/>
  <c r="D26" i="6" s="1"/>
  <c r="D27" i="6" s="1"/>
  <c r="E17" i="8"/>
  <c r="E19" i="8" s="1"/>
  <c r="E8" i="7" s="1"/>
  <c r="E18" i="7" s="1"/>
  <c r="C20" i="4"/>
  <c r="C22" i="4" s="1"/>
  <c r="C3" i="4" s="1"/>
  <c r="B88" i="1"/>
  <c r="C57" i="4"/>
  <c r="C59" i="4" s="1"/>
  <c r="C61" i="4" s="1"/>
  <c r="C66" i="4" s="1"/>
  <c r="C6" i="4" s="1"/>
  <c r="C87" i="4"/>
  <c r="C7" i="4" s="1"/>
  <c r="C24" i="4"/>
  <c r="F3" i="4" s="1"/>
  <c r="C73" i="9" l="1"/>
  <c r="C82" i="9" s="1"/>
  <c r="C74" i="9"/>
  <c r="C59" i="9"/>
  <c r="C22" i="9"/>
  <c r="C4" i="9" s="1"/>
  <c r="C70" i="4"/>
  <c r="F6" i="4" s="1"/>
  <c r="C84" i="9" l="1"/>
  <c r="C12" i="9" s="1"/>
  <c r="C11" i="9"/>
  <c r="I14" i="7"/>
  <c r="C60" i="9"/>
  <c r="C62" i="9" s="1"/>
  <c r="C8" i="9" s="1"/>
  <c r="C72" i="9"/>
  <c r="C78" i="9" s="1"/>
  <c r="C9" i="9" l="1"/>
  <c r="I18" i="7"/>
  <c r="C76" i="9"/>
  <c r="C80" i="9" l="1"/>
  <c r="C10" i="9" s="1"/>
</calcChain>
</file>

<file path=xl/sharedStrings.xml><?xml version="1.0" encoding="utf-8"?>
<sst xmlns="http://schemas.openxmlformats.org/spreadsheetml/2006/main" count="529" uniqueCount="407">
  <si>
    <t>Vocabulary and Terminology Definitions</t>
  </si>
  <si>
    <t>Administrative Expense</t>
  </si>
  <si>
    <t>Costs involved in running a business, primarily related to management functions. These exclude production costs (e.g., executive or management salaries).</t>
  </si>
  <si>
    <t>Advertising Expense</t>
  </si>
  <si>
    <t>The cost of promoting a company via advertisements, such as through social media, TV, radio, or print.</t>
  </si>
  <si>
    <t>Asset</t>
  </si>
  <si>
    <t>Resources owned by a business that generate income or profits.</t>
  </si>
  <si>
    <t>Automobile Expense</t>
  </si>
  <si>
    <t>Costs related to maintaining a vehicle for business purposes (e.g., gas, maintenance, tires, inspections).</t>
  </si>
  <si>
    <t>Balance Sheet</t>
  </si>
  <si>
    <t>A financial statement that displays a business’s financial position, showing its assets, liabilities, and equity.</t>
  </si>
  <si>
    <t>Cash and Cash Equivalents</t>
  </si>
  <si>
    <t>Cash and investments that can be converted into cash within three months.</t>
  </si>
  <si>
    <t>Cash Basis Accounting</t>
  </si>
  <si>
    <t>An accounting method that records only cash transactions (inflows and outflows).</t>
  </si>
  <si>
    <t>Common Stock</t>
  </si>
  <si>
    <t>Shares representing ownership in a business.</t>
  </si>
  <si>
    <t>Contra-Asset</t>
  </si>
  <si>
    <t>An account with a credit balance that reduces the value of an associated asset.</t>
  </si>
  <si>
    <t>Cost of Goods Sold (COGS)</t>
  </si>
  <si>
    <t>The expenses incurred in producing a product or delivering a service.</t>
  </si>
  <si>
    <t>Debt to Equity Ratio</t>
  </si>
  <si>
    <t>Shows how much of a company's financing comes from debt compared to equity.</t>
  </si>
  <si>
    <t>Direct Materials</t>
  </si>
  <si>
    <t>Raw materials used in the production of a product.</t>
  </si>
  <si>
    <t>Direct Labor</t>
  </si>
  <si>
    <t>Labor costs incurred in the production of a product.</t>
  </si>
  <si>
    <t>Employee Salary Expense</t>
  </si>
  <si>
    <t>The total cost of paying salaried employees (excluding hourly workers).</t>
  </si>
  <si>
    <t>Equity</t>
  </si>
  <si>
    <t>The remaining value of a company after liabilities are deducted from assets.</t>
  </si>
  <si>
    <t>Expense</t>
  </si>
  <si>
    <t>Costs associated with running a business, categorized to track where money is spent.</t>
  </si>
  <si>
    <t>Finished Goods</t>
  </si>
  <si>
    <t>Products or services ready for sale.</t>
  </si>
  <si>
    <t>General Ledger (GL) Accounts</t>
  </si>
  <si>
    <t>Accounts used to record business transactions in journals.</t>
  </si>
  <si>
    <t>Gross Profit</t>
  </si>
  <si>
    <t>Profit earned by a company after deducting the cost of goods sold from total revenue.</t>
  </si>
  <si>
    <t>Income Statement</t>
  </si>
  <si>
    <t>A financial statement showing a company’s revenues and expenses, often called a profit and loss statement.</t>
  </si>
  <si>
    <t>Insurance Expense</t>
  </si>
  <si>
    <t>The cost of insuring company assets like buildings, equipment, or vehicles.</t>
  </si>
  <si>
    <t>Interest Expense</t>
  </si>
  <si>
    <t>Costs incurred from borrowing money from others.</t>
  </si>
  <si>
    <t>Inventory</t>
  </si>
  <si>
    <t>The goods and materials a business holds to fulfill sales, including raw materials and finished goods.</t>
  </si>
  <si>
    <t>Journal Entry</t>
  </si>
  <si>
    <t>A record of business transactions, showing equal amounts in debit and credit columns.</t>
  </si>
  <si>
    <t>Liability</t>
  </si>
  <si>
    <t>Debts or obligations incurred through business operations.</t>
  </si>
  <si>
    <t>Loans Payable</t>
  </si>
  <si>
    <t>Amounts borrowed by the business that must be repaid, often with set terms and conditions.</t>
  </si>
  <si>
    <t>Maintenance Expense</t>
  </si>
  <si>
    <t>Costs associated with maintaining company property, machinery, vehicles, or buildings.</t>
  </si>
  <si>
    <t>Net Income</t>
  </si>
  <si>
    <t>Profit earned by a company after all expenses and taxes are subtracted from revenue.</t>
  </si>
  <si>
    <t>Operating Expenses</t>
  </si>
  <si>
    <t>Expenses related to running business operations, typically excluding production costs.</t>
  </si>
  <si>
    <t>Profit Margin Ratio</t>
  </si>
  <si>
    <t>The percentage of sales that are turned into profit.</t>
  </si>
  <si>
    <t>Purchase Price</t>
  </si>
  <si>
    <t>The total cost of acquiring an asset, either new or used.</t>
  </si>
  <si>
    <t>Raw Materials</t>
  </si>
  <si>
    <t>Materials used to produce goods or services.</t>
  </si>
  <si>
    <t>Rent Expense</t>
  </si>
  <si>
    <t>The cost of renting facilities or equipment for business use.</t>
  </si>
  <si>
    <t>Retained Earnings</t>
  </si>
  <si>
    <t>The portion of a company’s profit that remains after paying dividends.</t>
  </si>
  <si>
    <t>Return on Assets Ratio</t>
  </si>
  <si>
    <t>Measures how efficiently a company generates revenue from its assets.</t>
  </si>
  <si>
    <t>Return on Equity Ratio</t>
  </si>
  <si>
    <t>Measures how effectively a company turns equity into profits.</t>
  </si>
  <si>
    <t>Revenue</t>
  </si>
  <si>
    <t>Income generated by a business.</t>
  </si>
  <si>
    <t>Sales Revenue</t>
  </si>
  <si>
    <t>Income earned from selling goods or services.</t>
  </si>
  <si>
    <t>Shareholder</t>
  </si>
  <si>
    <t>An individual or entity that owns shares in a company.</t>
  </si>
  <si>
    <t>Supplies</t>
  </si>
  <si>
    <t>Materials used in everyday business activities (e.g., paper, pens, etc.).</t>
  </si>
  <si>
    <t>Supplies Expense</t>
  </si>
  <si>
    <t>The cost of supplies consumed in daily operations.</t>
  </si>
  <si>
    <t>Tax Expense</t>
  </si>
  <si>
    <t>The amount of taxes a company owes, usually determined by multiplying taxable income by the tax rate.</t>
  </si>
  <si>
    <t>Taxable Income</t>
  </si>
  <si>
    <t>The income remaining after expenses are deducted, which is subject to taxes.</t>
  </si>
  <si>
    <t>Total Debt Ratio</t>
  </si>
  <si>
    <t>A ratio showing the proportion of a company’s assets financed by debt.</t>
  </si>
  <si>
    <t>Trial Balance</t>
  </si>
  <si>
    <t>A summary of all general ledger accounts showing the balances used in transactions.</t>
  </si>
  <si>
    <t>Useful Life</t>
  </si>
  <si>
    <t>The expected duration over which an asset is useful to the business.</t>
  </si>
  <si>
    <t>Utilities Expense</t>
  </si>
  <si>
    <t>The costs of utilities used in business operations, such as water, electricity, or heating.</t>
  </si>
  <si>
    <t>Vendor</t>
  </si>
  <si>
    <t>A supplier or business providing goods or services.</t>
  </si>
  <si>
    <t>Wages Expense</t>
  </si>
  <si>
    <t>The cost of paying employees who are compensated hourly.</t>
  </si>
  <si>
    <t>Work-in-Process</t>
  </si>
  <si>
    <t>Goods that are partially completed and not yet ready for sale.</t>
  </si>
  <si>
    <t>Assets</t>
  </si>
  <si>
    <t>Liabilities</t>
  </si>
  <si>
    <t>Expenses</t>
  </si>
  <si>
    <t>Revenues</t>
  </si>
  <si>
    <t>Buildings</t>
  </si>
  <si>
    <t>Income Taxes Payable</t>
  </si>
  <si>
    <t>Administrative Expenses</t>
  </si>
  <si>
    <t>Cash</t>
  </si>
  <si>
    <t>Interest Payable</t>
  </si>
  <si>
    <t>Service Revenue</t>
  </si>
  <si>
    <t>Dividends</t>
  </si>
  <si>
    <t>Cash Equivalents</t>
  </si>
  <si>
    <t>Equipment</t>
  </si>
  <si>
    <t>Cost of Goods Sold</t>
  </si>
  <si>
    <t>Land</t>
  </si>
  <si>
    <t>Machines</t>
  </si>
  <si>
    <t>Prepaid Expenses</t>
  </si>
  <si>
    <t>Maintanence Expense</t>
  </si>
  <si>
    <t>Income Tax Expense</t>
  </si>
  <si>
    <t>Average Selling Price Calculator</t>
  </si>
  <si>
    <t>If your company will be selling different products or services at different price points, us the calculator below to create your AVERAGE SELLING PRICE value.</t>
  </si>
  <si>
    <t>Ref</t>
  </si>
  <si>
    <t>Item Name or Label</t>
  </si>
  <si>
    <t>Price of the Item</t>
  </si>
  <si>
    <t># Sold per Month (estimated)</t>
  </si>
  <si>
    <t>Monthly Revenue by Item</t>
  </si>
  <si>
    <t>Item #1</t>
  </si>
  <si>
    <t>Item #2</t>
  </si>
  <si>
    <t>Item #3</t>
  </si>
  <si>
    <t>Item #4</t>
  </si>
  <si>
    <t>Item #5</t>
  </si>
  <si>
    <t>Item #6</t>
  </si>
  <si>
    <t>Item #7</t>
  </si>
  <si>
    <t>Item #8</t>
  </si>
  <si>
    <t>Item #9</t>
  </si>
  <si>
    <t>Item #10</t>
  </si>
  <si>
    <t>Average Selling Price (Per Item)</t>
  </si>
  <si>
    <r>
      <rPr>
        <sz val="11"/>
        <color theme="1"/>
        <rFont val="Wingdings"/>
        <charset val="2"/>
      </rPr>
      <t xml:space="preserve">è </t>
    </r>
    <r>
      <rPr>
        <sz val="11"/>
        <color theme="1"/>
        <rFont val="Calibri"/>
        <family val="2"/>
        <scheme val="minor"/>
      </rPr>
      <t>Use this value in cell B7 on sheet "INPUTS"</t>
    </r>
  </si>
  <si>
    <t>Per Unit Materials Cost Calculator</t>
  </si>
  <si>
    <t>Use this calculator to determine your estimated cost for producing one unit of your product. If you have multiple products, copy &amp; paste this calculator across multiple columns and then average the results.</t>
  </si>
  <si>
    <t># Need to Product 1 Unit</t>
  </si>
  <si>
    <t>Total Item Cost</t>
  </si>
  <si>
    <t>Total Materials Cost for 1 Unit</t>
  </si>
  <si>
    <r>
      <rPr>
        <sz val="11"/>
        <color theme="1"/>
        <rFont val="Wingdings"/>
        <charset val="2"/>
      </rPr>
      <t xml:space="preserve">è </t>
    </r>
    <r>
      <rPr>
        <sz val="11"/>
        <color theme="1"/>
        <rFont val="Calibri"/>
        <family val="2"/>
        <scheme val="minor"/>
      </rPr>
      <t>Use this value in cell B67 on sheet "INPUTS"</t>
    </r>
  </si>
  <si>
    <t>Equity Share Calculator</t>
  </si>
  <si>
    <t>Use this calculator identify what capital is being contributed by each owner or investor in a multi-owner business.</t>
  </si>
  <si>
    <t>Owner Name</t>
  </si>
  <si>
    <t>Equity Investment</t>
  </si>
  <si>
    <t>Ownership Share (%)</t>
  </si>
  <si>
    <t>Owner 1</t>
  </si>
  <si>
    <t>Owner 2</t>
  </si>
  <si>
    <t>Owner 3</t>
  </si>
  <si>
    <t>Owner 4</t>
  </si>
  <si>
    <t>Owner 5</t>
  </si>
  <si>
    <t>Total Owner Investment</t>
  </si>
  <si>
    <r>
      <rPr>
        <sz val="11"/>
        <color theme="1"/>
        <rFont val="Wingdings"/>
        <charset val="2"/>
      </rPr>
      <t xml:space="preserve">è </t>
    </r>
    <r>
      <rPr>
        <sz val="11"/>
        <color theme="1"/>
        <rFont val="Calibri"/>
        <family val="2"/>
        <scheme val="minor"/>
      </rPr>
      <t>Use this value in cell B144 on sheet "INPUTS"</t>
    </r>
  </si>
  <si>
    <t>Investor Name</t>
  </si>
  <si>
    <t>Investor 1</t>
  </si>
  <si>
    <t>Investor 2</t>
  </si>
  <si>
    <t>Investor 3</t>
  </si>
  <si>
    <t>Investor 4</t>
  </si>
  <si>
    <t>Investor 5</t>
  </si>
  <si>
    <t>Total Investor Capital</t>
  </si>
  <si>
    <r>
      <rPr>
        <sz val="11"/>
        <color theme="1"/>
        <rFont val="Wingdings"/>
        <charset val="2"/>
      </rPr>
      <t xml:space="preserve">è </t>
    </r>
    <r>
      <rPr>
        <sz val="11"/>
        <color theme="1"/>
        <rFont val="Calibri"/>
        <family val="2"/>
        <scheme val="minor"/>
      </rPr>
      <t>Use this value in cell B152 on sheet "INPUTS"</t>
    </r>
  </si>
  <si>
    <t>Total Ownership Percentation (Should equal 100%)</t>
  </si>
  <si>
    <t>INSTRUCTIONS</t>
  </si>
  <si>
    <r>
      <t xml:space="preserve">Enter variables only in the yellow highlighted cells. Use the calculators in the "Calculators" tab to help estimate or provide additional details on your expenses were needed. Fields with a calculator are marked with an </t>
    </r>
    <r>
      <rPr>
        <sz val="12"/>
        <color theme="1"/>
        <rFont val="Webdings"/>
        <family val="1"/>
        <charset val="2"/>
      </rPr>
      <t>Ë</t>
    </r>
    <r>
      <rPr>
        <sz val="12"/>
        <color theme="1"/>
        <rFont val="Calibri"/>
        <family val="2"/>
        <scheme val="minor"/>
      </rPr>
      <t xml:space="preserve"> icon after the cell.</t>
    </r>
  </si>
  <si>
    <t>Company Name</t>
  </si>
  <si>
    <t>Average Selling Price (Per Unit)</t>
  </si>
  <si>
    <t>Ë</t>
  </si>
  <si>
    <t>Estimated Number of Units Sold Per Month</t>
  </si>
  <si>
    <t>Number of Units Held in Inventory</t>
  </si>
  <si>
    <t>One Time Startup Costs</t>
  </si>
  <si>
    <t>Cost you will incur to get your business up and running.</t>
  </si>
  <si>
    <t>Business Registration</t>
  </si>
  <si>
    <t>Provisional Patent or Patent Filing Fees</t>
  </si>
  <si>
    <t>Long-life Marketing Collateral</t>
  </si>
  <si>
    <t>(Business cards, flyers, brochure)</t>
  </si>
  <si>
    <t>(Items UNDER $500 individually)</t>
  </si>
  <si>
    <t>Machinery</t>
  </si>
  <si>
    <t>Computers</t>
  </si>
  <si>
    <t>Software</t>
  </si>
  <si>
    <t>Furniture</t>
  </si>
  <si>
    <t>Fixtures</t>
  </si>
  <si>
    <t>Other Miscellaneous Startup Expenses</t>
  </si>
  <si>
    <t>Capital Assets OVER $500</t>
  </si>
  <si>
    <t>Capital assets (over $500 each) are depreciated over time</t>
  </si>
  <si>
    <t>IRS</t>
  </si>
  <si>
    <t xml:space="preserve">Salvage Value </t>
  </si>
  <si>
    <t>Annual Depreciation</t>
  </si>
  <si>
    <t>Useful Lifespan</t>
  </si>
  <si>
    <t>(Value after Useful Life)</t>
  </si>
  <si>
    <t>straight-line method</t>
  </si>
  <si>
    <r>
      <rPr>
        <sz val="11"/>
        <color rgb="FF000000"/>
        <rFont val="Calibri"/>
        <scheme val="minor"/>
      </rPr>
      <t xml:space="preserve">0 </t>
    </r>
    <r>
      <rPr>
        <i/>
        <sz val="11"/>
        <color rgb="FF000000"/>
        <rFont val="Calibri"/>
        <scheme val="minor"/>
      </rPr>
      <t>(Infinite)</t>
    </r>
  </si>
  <si>
    <t>Land Improvements</t>
  </si>
  <si>
    <t>Building</t>
  </si>
  <si>
    <t>Building Improvements</t>
  </si>
  <si>
    <t>Vehicles</t>
  </si>
  <si>
    <t>Total Startup Costs</t>
  </si>
  <si>
    <t>Total Depreciation Expense</t>
  </si>
  <si>
    <t>Variable Operating Costs</t>
  </si>
  <si>
    <t>Costs to build a single unit of your product or service (on average).</t>
  </si>
  <si>
    <t>Materials</t>
  </si>
  <si>
    <t xml:space="preserve"> (Raw Materials, Components from Suppliers, etc.)</t>
  </si>
  <si>
    <t>Labor Rate (per hr)</t>
  </si>
  <si>
    <t># of Hours</t>
  </si>
  <si>
    <t>Owner(s) Labor</t>
  </si>
  <si>
    <t>=</t>
  </si>
  <si>
    <t>X</t>
  </si>
  <si>
    <t>Only include Owner(s) Labor if you HAVE TO pay yourself a wage</t>
  </si>
  <si>
    <t xml:space="preserve"> (Your labor rate should be the opportunity cost of your time - i.e. what you make at a current job now)</t>
  </si>
  <si>
    <t>Paid Labor</t>
  </si>
  <si>
    <t xml:space="preserve"> (Use the BLS or Ziprecruiter to identify a reasonable wage for this occupation, if there are multiple personnel required average the labor rate weighted by their contribution to production)</t>
  </si>
  <si>
    <t>Other Inputs</t>
  </si>
  <si>
    <t>Commissions or Transaction Fees</t>
  </si>
  <si>
    <t>Shipping &amp; Handling</t>
  </si>
  <si>
    <r>
      <t xml:space="preserve">(enter an average shipping cost ONLY IF </t>
    </r>
    <r>
      <rPr>
        <i/>
        <u/>
        <sz val="9"/>
        <color theme="1"/>
        <rFont val="Calibri"/>
        <family val="2"/>
        <scheme val="minor"/>
      </rPr>
      <t>you</t>
    </r>
    <r>
      <rPr>
        <i/>
        <sz val="9"/>
        <color theme="1"/>
        <rFont val="Calibri"/>
        <family val="2"/>
        <scheme val="minor"/>
      </rPr>
      <t xml:space="preserve"> pay for shipping instead of the customer)</t>
    </r>
  </si>
  <si>
    <t>Other Variable Expenses</t>
  </si>
  <si>
    <t>Total Other Variable Costs</t>
  </si>
  <si>
    <t>Total Variable Costs</t>
  </si>
  <si>
    <t>Contribution Margin (Per Unit)</t>
  </si>
  <si>
    <t>Fixed Operating Costs (Monthly)</t>
  </si>
  <si>
    <t>Costs you will incur to run your business regardless of how many units you sell (per month)</t>
  </si>
  <si>
    <t>Marketing</t>
  </si>
  <si>
    <t>Website/eCommerce</t>
  </si>
  <si>
    <t>(Website Hosting, Design, Domain Name, eCommerce fees, etc.)</t>
  </si>
  <si>
    <t>Advertising Expenses</t>
  </si>
  <si>
    <t>(Google ads, newspaper ads, outdoor, etc.)</t>
  </si>
  <si>
    <t>Short-lived Marketing Collateral</t>
  </si>
  <si>
    <t>(Flyers, brochures, mailers, etc.)</t>
  </si>
  <si>
    <t>Other Marketing Expenses</t>
  </si>
  <si>
    <t>Labor</t>
  </si>
  <si>
    <t>Personnel Cost</t>
  </si>
  <si>
    <t>Do not include personnel expenses already list for production (above), use this space for positions like marketing manager, secretary, etc.</t>
  </si>
  <si>
    <t>Owners Opportunity Cost</t>
  </si>
  <si>
    <t xml:space="preserve"> (Your time spent on the business for none-production activities such as management and marekting X labor rate, which should be the opportunity cost of your time - i.e. what you make at a current job now…only include if you HAVE TO pay yourself a wage)</t>
  </si>
  <si>
    <t>Facilities</t>
  </si>
  <si>
    <t>Rent</t>
  </si>
  <si>
    <t>Office Supplies</t>
  </si>
  <si>
    <t>Utilities</t>
  </si>
  <si>
    <t>Electric, gas, phone, water, etc.</t>
  </si>
  <si>
    <t>Financial Payments</t>
  </si>
  <si>
    <t>Interest Payments on Business Debt</t>
  </si>
  <si>
    <t>Interest Only</t>
  </si>
  <si>
    <t>Property Tax</t>
  </si>
  <si>
    <t>Other Fixed Expenses</t>
  </si>
  <si>
    <t>Insurance</t>
  </si>
  <si>
    <t>Accountant/Bookkeeping</t>
  </si>
  <si>
    <t>Legal Consulting or Fees</t>
  </si>
  <si>
    <t>Travel/Auto Expenses</t>
  </si>
  <si>
    <t>Maintenance and Repair Services</t>
  </si>
  <si>
    <t>Miscellaneous/Other Fixed Expenses</t>
  </si>
  <si>
    <t>Total Monthly Fixed Costs</t>
  </si>
  <si>
    <t>Sources of Capital</t>
  </si>
  <si>
    <t xml:space="preserve">What do you have? </t>
  </si>
  <si>
    <t>Your Money (Owner's Investment)</t>
  </si>
  <si>
    <t>Friends &amp; Family (Personal Loan)</t>
  </si>
  <si>
    <t>Bank Loan</t>
  </si>
  <si>
    <t>Credit Card</t>
  </si>
  <si>
    <t>Not a great idea</t>
  </si>
  <si>
    <t>Investors</t>
  </si>
  <si>
    <t>Angels, Venture Capital, Other - in exchange for equity</t>
  </si>
  <si>
    <t>Grant</t>
  </si>
  <si>
    <t>Other</t>
  </si>
  <si>
    <t>Total Startup Capital</t>
  </si>
  <si>
    <t>Summary of Key Startup Metrics</t>
  </si>
  <si>
    <t>Burn Rate</t>
  </si>
  <si>
    <t>Duration</t>
  </si>
  <si>
    <t>Months</t>
  </si>
  <si>
    <t>Contribution Margin</t>
  </si>
  <si>
    <t>Breakeven Units</t>
  </si>
  <si>
    <t>Units</t>
  </si>
  <si>
    <t>Cash Reserves Benchmark</t>
  </si>
  <si>
    <t>+/- Benchmark</t>
  </si>
  <si>
    <t>Payback</t>
  </si>
  <si>
    <t>Net Profit/Mo</t>
  </si>
  <si>
    <t>How long can your company survive?</t>
  </si>
  <si>
    <t>This is a key metric for startup companies after launch and before making a profit. Typically measuring in months, the longer the better.</t>
  </si>
  <si>
    <t>Startup Capital</t>
  </si>
  <si>
    <t>Startup Costs</t>
  </si>
  <si>
    <t>Cash on Hand</t>
  </si>
  <si>
    <t>If this number is negative, you do not have enough startup capital to launch your business.</t>
  </si>
  <si>
    <t>Operating Costs</t>
  </si>
  <si>
    <t>Variable Costs</t>
  </si>
  <si>
    <t>This number should be negative unless you have already started to make a profit.</t>
  </si>
  <si>
    <t>You have this long until you fold OR until you need to find more money to invest in the business.</t>
  </si>
  <si>
    <t>How much money do you make with each sale?</t>
  </si>
  <si>
    <t>You have already seen this on the INPUTS page. Companies try to lower their COGS in order to maximize profit. Sometimes, you may need to increase your price to create a sustainable business.</t>
  </si>
  <si>
    <t>Unit Price</t>
  </si>
  <si>
    <t>COGS</t>
  </si>
  <si>
    <t>Other Variable Costs</t>
  </si>
  <si>
    <t>How many units do you need to sell (per month) before you break even?</t>
  </si>
  <si>
    <t>This is a good metric for gauging sales success. You will need to sell MORE THAN this number to make any profit.</t>
  </si>
  <si>
    <t>WARNING: This metric does not include renumeration for any startup expenses incurred (see Payback).</t>
  </si>
  <si>
    <t>You will have to sell more than this number each month to start making money.</t>
  </si>
  <si>
    <t>Cash Reserves Benchmark (Startup Capital Recommendation)</t>
  </si>
  <si>
    <t>Do I have enough capital on hand to launch my company?</t>
  </si>
  <si>
    <t>Startups should have enough funding to cover startup expenses, a set among of fixed expenses, and emergencies.</t>
  </si>
  <si>
    <t>Units Sold Per Month</t>
  </si>
  <si>
    <t>Months Until Breakeven</t>
  </si>
  <si>
    <t>Fixed Operating Costs Per Month</t>
  </si>
  <si>
    <t>Fixed Expenses Reserve</t>
  </si>
  <si>
    <t>You will need to have enough cash on hand to pay for your fixed expenses until you break even.</t>
  </si>
  <si>
    <t>Emergency Reserve</t>
  </si>
  <si>
    <t>A good rule of thumb is to launch with an emergency fund equal to 1/2 of your startup costs.</t>
  </si>
  <si>
    <t>If this number is negative, consider securing more capital before launching your business.</t>
  </si>
  <si>
    <t>How long before I earn enough to pay off all my startup expenses?</t>
  </si>
  <si>
    <t>After your company starts to earn money, you will want to know how long until all your startup investments are covered.</t>
  </si>
  <si>
    <t>WARNING: If you have a negative burn rate, your payback cannot be calculated because you are not yet making any money.</t>
  </si>
  <si>
    <t>Net Profit per Month</t>
  </si>
  <si>
    <t>If this number is negative, refer to burn rate.</t>
  </si>
  <si>
    <t>This is how long you have until you have paid off all your startup expenses are are finally a profitable company!</t>
  </si>
  <si>
    <t>Breakeven Analysis (Year 1)</t>
  </si>
  <si>
    <t>This chart visually depicts when your company will shift from monitoring your burn rate (losing money) to your payback (profitability).</t>
  </si>
  <si>
    <t>WARNING: If you do not anticipate achieving profitability in the first year of operations, your lines in the chart will not meet up and this analysis will be less useful.</t>
  </si>
  <si>
    <t>Fixed Operational Costs per Month</t>
  </si>
  <si>
    <t>Fixed Operational Costs per Year</t>
  </si>
  <si>
    <t>Variable Operational Costs per Month</t>
  </si>
  <si>
    <t>Number of Units Sold per Month</t>
  </si>
  <si>
    <t>Revenue Generated Per Month</t>
  </si>
  <si>
    <t>CUMMULATIVE VARIABLES</t>
  </si>
  <si>
    <t>Fixed Costs</t>
  </si>
  <si>
    <t>Variable Costs + Fixed Costs</t>
  </si>
  <si>
    <t>Month 0</t>
  </si>
  <si>
    <t>Month 1</t>
  </si>
  <si>
    <t>Month 2</t>
  </si>
  <si>
    <t>Month 3</t>
  </si>
  <si>
    <t>Month 4</t>
  </si>
  <si>
    <t>Month 5</t>
  </si>
  <si>
    <t>Month 6</t>
  </si>
  <si>
    <t>Month 7</t>
  </si>
  <si>
    <t>Month 8</t>
  </si>
  <si>
    <t>Month 9</t>
  </si>
  <si>
    <t>Month 10</t>
  </si>
  <si>
    <t>Month 11</t>
  </si>
  <si>
    <t>Month 12</t>
  </si>
  <si>
    <t>Year 1</t>
  </si>
  <si>
    <t>Net Sales</t>
  </si>
  <si>
    <t>Cost of Sales</t>
  </si>
  <si>
    <t>Total Cost of Sales</t>
  </si>
  <si>
    <t>Salaries</t>
  </si>
  <si>
    <t>Depreciation</t>
  </si>
  <si>
    <t>Other Operating Expenses</t>
  </si>
  <si>
    <t>Total Operating Expenses</t>
  </si>
  <si>
    <t>Pre-Tax Profit</t>
  </si>
  <si>
    <t>Taxes (15%)</t>
  </si>
  <si>
    <t>Net Profit</t>
  </si>
  <si>
    <t>Cashflow Statement</t>
  </si>
  <si>
    <t>Cash Inflow</t>
  </si>
  <si>
    <t>Sales</t>
  </si>
  <si>
    <t>Available Cash</t>
  </si>
  <si>
    <t>Cash Outflow</t>
  </si>
  <si>
    <t>Fixed Operating Costs</t>
  </si>
  <si>
    <t>Taxes</t>
  </si>
  <si>
    <t>Total Cash Outflow</t>
  </si>
  <si>
    <t>Net Cash</t>
  </si>
  <si>
    <t>ASSETS</t>
  </si>
  <si>
    <t>LIABILITIES &amp; OWNER'S EQUITY</t>
  </si>
  <si>
    <t>Current Assets</t>
  </si>
  <si>
    <t>Current Liabilities</t>
  </si>
  <si>
    <t>Loans</t>
  </si>
  <si>
    <t>Total Liabilities</t>
  </si>
  <si>
    <t>Long-Term Assets</t>
  </si>
  <si>
    <t>Land &amp; Building</t>
  </si>
  <si>
    <t>Equipment &amp; Machinery</t>
  </si>
  <si>
    <t>Other Long-Term Assets</t>
  </si>
  <si>
    <t>Owner's Equity</t>
  </si>
  <si>
    <t>Total Assets</t>
  </si>
  <si>
    <t>Total Liabilities &amp; Owner's Equity</t>
  </si>
  <si>
    <t>Selected Financial Ratios</t>
  </si>
  <si>
    <t>Financial ratios are a management tool for assessing how your firm is performing. Use these ratios to determine if your plan is in line with your industry norms.</t>
  </si>
  <si>
    <t>ROI</t>
  </si>
  <si>
    <t>Profit Margin</t>
  </si>
  <si>
    <t>Operating Ratio</t>
  </si>
  <si>
    <t>COGS Ratio</t>
  </si>
  <si>
    <t>ROA</t>
  </si>
  <si>
    <t>Debt Ratio</t>
  </si>
  <si>
    <t>Debt to Equity</t>
  </si>
  <si>
    <t>Quick Ratio</t>
  </si>
  <si>
    <t>Current Ratio</t>
  </si>
  <si>
    <t>Return on Investment (ROI)</t>
  </si>
  <si>
    <t>Will this company be a good investment of my capital?</t>
  </si>
  <si>
    <t>One of the most well known ratios, ROI compares how much profit you will make from your initial investment. Compare the risks vs. rewards to putting your money is a savings account or the stock market.</t>
  </si>
  <si>
    <t>If your business is not projected to make money in the first year of operations, this number will be negative.</t>
  </si>
  <si>
    <t>Is my company a good profit generator?</t>
  </si>
  <si>
    <t>Another well-known ratio, profit margin is a key indicator of firm success. Profit margins vary strongly by industry, so compare your profit margin to industry leaders.</t>
  </si>
  <si>
    <t>A high number indicates you should focus on increasing sales volume. A low or negative number means you may need to reduce costs or increase prices first.</t>
  </si>
  <si>
    <t>How much of the company's revenue goes to overhead expenses like rent, utilities, marketing, etc.?</t>
  </si>
  <si>
    <t>Companies typically try to keep their operating expenses as low as possible, but operating ratios vary by industry. Balance controlling operating expenses with investments for growth and expansion.</t>
  </si>
  <si>
    <t>A very high number may mean your operating costs are too high. Find ways to cut costs without hurting performance.</t>
  </si>
  <si>
    <t>How much of the company's revenue goes to production costs like materials and labor?</t>
  </si>
  <si>
    <t>Companies typically try to keep their production expenses as low as possible, but operating ratios vary by industry. Balance controlling production expenses with product quality and speed.</t>
  </si>
  <si>
    <t>COGS/Variable Operating Costs</t>
  </si>
  <si>
    <t>A very high number may mean your production costs are too high. Find ways to cut costs without hurting product or service quality.</t>
  </si>
  <si>
    <t>Return on Assets (ROA)</t>
  </si>
  <si>
    <t>Is my company making good use of its assets to generate a profit?</t>
  </si>
  <si>
    <t>Not as popular as ROI, ROA compares profits to assets as a measure of efficiency. A strong ROA indicates the business model is viable, though results vary by industry and type fo business.</t>
  </si>
  <si>
    <t>A low number may mean that the company requires a lot of assets to generate profit and, depending on the type of business, this may not be a good way to make money.</t>
  </si>
  <si>
    <t>Debt-related Ratios</t>
  </si>
  <si>
    <t>Do I have too much debt?</t>
  </si>
  <si>
    <t>This next set of ratios help determine if the amount of company debt (such as bank or personal loans) is too high. However, startup companies may need to take on a large amount of debt early on to get started.</t>
  </si>
  <si>
    <t>Total Debts</t>
  </si>
  <si>
    <t>Compares the firm's Total Debts to Total Assets. If the ratio is too high, the company may be over leveraged.</t>
  </si>
  <si>
    <t>Compares the firm's Total Debts to Owner's Equity. Debt is used to invest in the company in order to generate profits for owners. If this ratio is too high, that may not be happening.</t>
  </si>
  <si>
    <t>Compares the firm's Total Debts with Cash. If this number is over 100%, the company can pay off all its loans with cash on hand if required. If it is below 100%, the firm would need to sell assets in order to pay off the loans if they came due - assets the company may need to keep running.</t>
  </si>
  <si>
    <t>Compares the firm's Current Liabilities to Current Assets. If this number is over 100%, the company could pay off all its loans and other debts through a combination of cash and the sale of assets it has on hand, like inventory. If it is under 100%, the firm will need to sell critical assets such as buildings, land, and machinery.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</si>
</sst>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4" tint="-0.249977111117893"/>
      <name val="Calibri"/>
      <family val="2"/>
      <scheme val="minor"/>
    </font>
    <font>
      <b/>
      <sz val="11"/>
      <name val="Calibri"/>
      <family val="2"/>
      <scheme val="minor"/>
    </font>
    <font>
      <b/>
      <sz val="12"/>
      <name val="Calibri"/>
      <family val="2"/>
      <scheme val="minor"/>
    </font>
    <font>
      <sz val="12"/>
      <color theme="1"/>
      <name val="Calibri"/>
      <family val="2"/>
      <scheme val="minor"/>
    </font>
    <font>
      <sz val="11"/>
      <color theme="1"/>
      <name val="Wingdings"/>
      <charset val="2"/>
    </font>
    <font>
      <sz val="22"/>
      <color theme="8"/>
      <name val="Calibri"/>
      <family val="2"/>
      <scheme val="minor"/>
    </font>
    <font>
      <sz val="11"/>
      <color theme="8"/>
      <name val="Calibri"/>
      <family val="2"/>
      <scheme val="minor"/>
    </font>
    <font>
      <b/>
      <sz val="11"/>
      <color theme="8"/>
      <name val="Calibri"/>
      <family val="2"/>
      <scheme val="minor"/>
    </font>
    <font>
      <i/>
      <sz val="11"/>
      <color theme="1"/>
      <name val="Calibri"/>
      <family val="2"/>
      <scheme val="minor"/>
    </font>
    <font>
      <i/>
      <sz val="9"/>
      <color theme="1"/>
      <name val="Calibri"/>
      <family val="2"/>
      <scheme val="minor"/>
    </font>
    <font>
      <sz val="22"/>
      <color theme="5" tint="-0.249977111117893"/>
      <name val="Calibri"/>
      <family val="2"/>
      <scheme val="minor"/>
    </font>
    <font>
      <sz val="11"/>
      <color theme="5" tint="-0.249977111117893"/>
      <name val="Calibri"/>
      <family val="2"/>
      <scheme val="minor"/>
    </font>
    <font>
      <sz val="22"/>
      <color theme="9" tint="-0.249977111117893"/>
      <name val="Calibri"/>
      <family val="2"/>
      <scheme val="minor"/>
    </font>
    <font>
      <sz val="11"/>
      <color theme="9" tint="-0.249977111117893"/>
      <name val="Calibri"/>
      <family val="2"/>
      <scheme val="minor"/>
    </font>
    <font>
      <sz val="22"/>
      <color theme="8" tint="-0.249977111117893"/>
      <name val="Calibri"/>
      <family val="2"/>
      <scheme val="minor"/>
    </font>
    <font>
      <sz val="11"/>
      <color theme="8" tint="-0.249977111117893"/>
      <name val="Calibri"/>
      <family val="2"/>
      <scheme val="minor"/>
    </font>
    <font>
      <b/>
      <sz val="11"/>
      <color theme="8" tint="-0.249977111117893"/>
      <name val="Calibri"/>
      <family val="2"/>
      <scheme val="minor"/>
    </font>
    <font>
      <sz val="12"/>
      <color theme="1"/>
      <name val="Webdings"/>
      <family val="1"/>
      <charset val="2"/>
    </font>
    <font>
      <b/>
      <sz val="16"/>
      <color theme="1"/>
      <name val="Calibri"/>
      <family val="2"/>
      <scheme val="minor"/>
    </font>
    <font>
      <sz val="11"/>
      <color theme="2" tint="-0.499984740745262"/>
      <name val="Webdings"/>
      <family val="1"/>
      <charset val="2"/>
    </font>
    <font>
      <i/>
      <u/>
      <sz val="9"/>
      <color theme="1"/>
      <name val="Calibri"/>
      <family val="2"/>
      <scheme val="minor"/>
    </font>
    <font>
      <b/>
      <sz val="14"/>
      <color theme="1"/>
      <name val="Calibri"/>
      <family val="2"/>
      <scheme val="minor"/>
    </font>
    <font>
      <b/>
      <sz val="11"/>
      <color theme="5" tint="-0.249977111117893"/>
      <name val="Calibri"/>
      <family val="2"/>
      <scheme val="minor"/>
    </font>
    <font>
      <b/>
      <sz val="11"/>
      <color theme="9" tint="-0.249977111117893"/>
      <name val="Calibri"/>
      <family val="2"/>
      <scheme val="minor"/>
    </font>
    <font>
      <sz val="22"/>
      <color theme="7" tint="-0.499984740745262"/>
      <name val="Calibri"/>
      <family val="2"/>
      <scheme val="minor"/>
    </font>
    <font>
      <sz val="11"/>
      <color theme="7" tint="-0.499984740745262"/>
      <name val="Calibri"/>
      <family val="2"/>
      <scheme val="minor"/>
    </font>
    <font>
      <b/>
      <sz val="11"/>
      <color theme="7" tint="-0.499984740745262"/>
      <name val="Calibri"/>
      <family val="2"/>
      <scheme val="minor"/>
    </font>
    <font>
      <sz val="11"/>
      <color rgb="FFC00000"/>
      <name val="Calibri"/>
      <family val="2"/>
      <scheme val="minor"/>
    </font>
    <font>
      <sz val="11"/>
      <color theme="3" tint="0.39997558519241921"/>
      <name val="Calibri"/>
      <family val="2"/>
      <scheme val="minor"/>
    </font>
    <font>
      <b/>
      <sz val="11"/>
      <color rgb="FFFF0000"/>
      <name val="Calibri"/>
      <family val="2"/>
      <scheme val="minor"/>
    </font>
    <font>
      <b/>
      <i/>
      <sz val="11"/>
      <color theme="1"/>
      <name val="Calibri"/>
      <family val="2"/>
      <scheme val="minor"/>
    </font>
    <font>
      <b/>
      <sz val="22"/>
      <color theme="5"/>
      <name val="Calibri"/>
      <family val="2"/>
      <scheme val="minor"/>
    </font>
    <font>
      <b/>
      <sz val="14"/>
      <name val="Calibri"/>
      <family val="2"/>
      <scheme val="minor"/>
    </font>
    <font>
      <b/>
      <sz val="22"/>
      <color theme="9"/>
      <name val="Calibri"/>
      <family val="2"/>
      <scheme val="minor"/>
    </font>
    <font>
      <sz val="22"/>
      <color theme="9"/>
      <name val="Calibri"/>
      <family val="2"/>
      <scheme val="minor"/>
    </font>
    <font>
      <b/>
      <sz val="11"/>
      <color theme="9"/>
      <name val="Calibri"/>
      <family val="2"/>
      <scheme val="minor"/>
    </font>
    <font>
      <sz val="12"/>
      <name val="Calibri"/>
      <family val="2"/>
      <scheme val="minor"/>
    </font>
    <font>
      <b/>
      <u/>
      <sz val="11"/>
      <color theme="1"/>
      <name val="Calibri"/>
      <family val="2"/>
      <scheme val="minor"/>
    </font>
    <font>
      <sz val="11"/>
      <color rgb="FF000000"/>
      <name val="Calibri"/>
      <scheme val="minor"/>
    </font>
    <font>
      <i/>
      <sz val="11"/>
      <color rgb="FF000000"/>
      <name val="Calibri"/>
      <scheme val="minor"/>
    </font>
    <font>
      <b/>
      <sz val="11"/>
      <color rgb="FFFF0000"/>
      <name val="Calibri"/>
      <charset val="1"/>
    </font>
    <font>
      <sz val="22"/>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CC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9" fontId="1" fillId="0" borderId="0" applyFont="0" applyFill="0" applyBorder="0" applyAlignment="0" applyProtection="0"/>
  </cellStyleXfs>
  <cellXfs count="147">
    <xf numFmtId="0" fontId="0" fillId="0" borderId="0" xfId="0"/>
    <xf numFmtId="0" fontId="0" fillId="2" borderId="0" xfId="0" applyFill="1"/>
    <xf numFmtId="0" fontId="0" fillId="0" borderId="0" xfId="0" applyAlignment="1">
      <alignment horizontal="right"/>
    </xf>
    <xf numFmtId="0" fontId="2" fillId="0" borderId="0" xfId="0" applyFont="1"/>
    <xf numFmtId="0" fontId="6" fillId="0" borderId="0" xfId="0" applyFont="1"/>
    <xf numFmtId="0" fontId="0" fillId="2" borderId="1" xfId="0" applyFill="1" applyBorder="1"/>
    <xf numFmtId="0" fontId="0" fillId="0" borderId="0" xfId="0" quotePrefix="1"/>
    <xf numFmtId="0" fontId="2" fillId="0" borderId="2" xfId="0" applyFont="1" applyBorder="1"/>
    <xf numFmtId="6" fontId="0" fillId="2" borderId="1" xfId="0" applyNumberFormat="1" applyFill="1" applyBorder="1" applyAlignment="1">
      <alignment horizontal="center"/>
    </xf>
    <xf numFmtId="0" fontId="0" fillId="2" borderId="1" xfId="0" applyFill="1" applyBorder="1" applyAlignment="1">
      <alignment horizontal="center"/>
    </xf>
    <xf numFmtId="0" fontId="0" fillId="3" borderId="0" xfId="0" applyFill="1"/>
    <xf numFmtId="0" fontId="9" fillId="0" borderId="0" xfId="0" applyFont="1"/>
    <xf numFmtId="0" fontId="0" fillId="0" borderId="0" xfId="0" quotePrefix="1" applyAlignment="1">
      <alignment horizontal="center"/>
    </xf>
    <xf numFmtId="0" fontId="0" fillId="0" borderId="0" xfId="0" applyAlignment="1">
      <alignment horizontal="center"/>
    </xf>
    <xf numFmtId="8" fontId="0" fillId="0" borderId="0" xfId="0" applyNumberFormat="1"/>
    <xf numFmtId="0" fontId="0" fillId="2" borderId="0" xfId="0" applyFill="1" applyAlignment="1">
      <alignment horizontal="center"/>
    </xf>
    <xf numFmtId="0" fontId="2" fillId="0" borderId="0" xfId="0" applyFont="1" applyAlignment="1">
      <alignment horizontal="right"/>
    </xf>
    <xf numFmtId="0" fontId="0" fillId="0" borderId="3" xfId="0" applyBorder="1" applyAlignment="1">
      <alignment horizontal="right"/>
    </xf>
    <xf numFmtId="0" fontId="0" fillId="0" borderId="3" xfId="0" applyBorder="1"/>
    <xf numFmtId="0" fontId="11" fillId="0" borderId="0" xfId="0" applyFont="1" applyAlignment="1">
      <alignment horizontal="right"/>
    </xf>
    <xf numFmtId="0" fontId="12" fillId="0" borderId="0" xfId="0" applyFont="1"/>
    <xf numFmtId="0" fontId="13" fillId="0" borderId="0" xfId="0" applyFont="1"/>
    <xf numFmtId="0" fontId="13" fillId="0" borderId="0" xfId="0" applyFont="1" applyAlignment="1">
      <alignment horizontal="right"/>
    </xf>
    <xf numFmtId="0" fontId="13" fillId="0" borderId="0" xfId="0" applyFont="1" applyAlignment="1">
      <alignment horizontal="right" vertical="top"/>
    </xf>
    <xf numFmtId="6" fontId="0" fillId="0" borderId="0" xfId="0" applyNumberFormat="1" applyAlignment="1">
      <alignment horizontal="center"/>
    </xf>
    <xf numFmtId="6" fontId="2" fillId="0" borderId="2" xfId="0" applyNumberFormat="1" applyFont="1" applyBorder="1" applyAlignment="1">
      <alignment horizontal="center"/>
    </xf>
    <xf numFmtId="0" fontId="13" fillId="0" borderId="0" xfId="0" applyFont="1" applyAlignment="1">
      <alignment horizontal="left" vertical="top"/>
    </xf>
    <xf numFmtId="0" fontId="10" fillId="0" borderId="0" xfId="0" applyFont="1" applyAlignment="1">
      <alignment horizontal="left"/>
    </xf>
    <xf numFmtId="0" fontId="14" fillId="5" borderId="0" xfId="0" applyFont="1" applyFill="1"/>
    <xf numFmtId="0" fontId="15" fillId="5" borderId="0" xfId="0" applyFont="1" applyFill="1"/>
    <xf numFmtId="0" fontId="15" fillId="5" borderId="0" xfId="0" applyFont="1" applyFill="1" applyAlignment="1">
      <alignment horizontal="left"/>
    </xf>
    <xf numFmtId="0" fontId="16" fillId="6" borderId="0" xfId="0" applyFont="1" applyFill="1"/>
    <xf numFmtId="0" fontId="17" fillId="6" borderId="0" xfId="0" applyFont="1" applyFill="1"/>
    <xf numFmtId="0" fontId="17" fillId="6" borderId="0" xfId="0" applyFont="1" applyFill="1" applyAlignment="1">
      <alignment horizontal="left"/>
    </xf>
    <xf numFmtId="0" fontId="18" fillId="4" borderId="0" xfId="0" applyFont="1" applyFill="1"/>
    <xf numFmtId="0" fontId="19" fillId="4" borderId="0" xfId="0" applyFont="1" applyFill="1"/>
    <xf numFmtId="0" fontId="19" fillId="4" borderId="0" xfId="0" applyFont="1" applyFill="1" applyAlignment="1">
      <alignment horizontal="left"/>
    </xf>
    <xf numFmtId="0" fontId="20" fillId="0" borderId="0" xfId="0" applyFont="1" applyAlignment="1">
      <alignment horizontal="right"/>
    </xf>
    <xf numFmtId="0" fontId="22" fillId="7" borderId="4" xfId="0" applyFont="1" applyFill="1" applyBorder="1" applyAlignment="1">
      <alignment horizontal="left"/>
    </xf>
    <xf numFmtId="0" fontId="23" fillId="0" borderId="0" xfId="0" applyFont="1"/>
    <xf numFmtId="6" fontId="2" fillId="0" borderId="0" xfId="0" applyNumberFormat="1" applyFont="1" applyAlignment="1">
      <alignment horizontal="center"/>
    </xf>
    <xf numFmtId="0" fontId="25" fillId="0" borderId="0" xfId="0" applyFont="1" applyAlignment="1">
      <alignment horizontal="right"/>
    </xf>
    <xf numFmtId="0" fontId="7" fillId="7" borderId="5" xfId="0" applyFont="1" applyFill="1" applyBorder="1" applyAlignment="1">
      <alignment horizontal="left" vertical="top" wrapText="1"/>
    </xf>
    <xf numFmtId="0" fontId="26" fillId="0" borderId="0" xfId="0" applyFont="1" applyAlignment="1">
      <alignment horizontal="right"/>
    </xf>
    <xf numFmtId="0" fontId="27" fillId="0" borderId="0" xfId="0" applyFont="1" applyAlignment="1">
      <alignment horizontal="right"/>
    </xf>
    <xf numFmtId="8" fontId="0" fillId="0" borderId="0" xfId="0" applyNumberFormat="1" applyAlignment="1">
      <alignment horizontal="center"/>
    </xf>
    <xf numFmtId="8" fontId="0" fillId="2" borderId="0" xfId="0" applyNumberFormat="1" applyFill="1" applyAlignment="1">
      <alignment horizontal="center"/>
    </xf>
    <xf numFmtId="0" fontId="28" fillId="8" borderId="0" xfId="0" applyFont="1" applyFill="1"/>
    <xf numFmtId="0" fontId="29" fillId="8" borderId="0" xfId="0" applyFont="1" applyFill="1"/>
    <xf numFmtId="0" fontId="29" fillId="8" borderId="0" xfId="0" applyFont="1" applyFill="1" applyAlignment="1">
      <alignment horizontal="left"/>
    </xf>
    <xf numFmtId="0" fontId="30" fillId="0" borderId="0" xfId="0" applyFont="1" applyAlignment="1">
      <alignment horizontal="right"/>
    </xf>
    <xf numFmtId="8" fontId="30" fillId="0" borderId="0" xfId="0" applyNumberFormat="1" applyFont="1" applyAlignment="1">
      <alignment horizontal="center"/>
    </xf>
    <xf numFmtId="0" fontId="4" fillId="0" borderId="0" xfId="0" applyFont="1"/>
    <xf numFmtId="8" fontId="0" fillId="0" borderId="3" xfId="0" applyNumberFormat="1" applyBorder="1" applyAlignment="1">
      <alignment horizontal="center"/>
    </xf>
    <xf numFmtId="8" fontId="2" fillId="0" borderId="0" xfId="0" applyNumberFormat="1" applyFont="1" applyAlignment="1">
      <alignment horizontal="center"/>
    </xf>
    <xf numFmtId="0" fontId="0" fillId="0" borderId="3" xfId="0" applyBorder="1" applyAlignment="1">
      <alignment horizontal="center"/>
    </xf>
    <xf numFmtId="8" fontId="11" fillId="0" borderId="0" xfId="0" applyNumberFormat="1" applyFont="1" applyAlignment="1">
      <alignment horizontal="center"/>
    </xf>
    <xf numFmtId="8" fontId="2" fillId="0" borderId="0" xfId="0" applyNumberFormat="1" applyFont="1" applyAlignment="1">
      <alignment horizontal="right"/>
    </xf>
    <xf numFmtId="0" fontId="31" fillId="0" borderId="0" xfId="0" applyFont="1"/>
    <xf numFmtId="0" fontId="0" fillId="0" borderId="0" xfId="0" quotePrefix="1" applyAlignment="1">
      <alignment horizontal="right"/>
    </xf>
    <xf numFmtId="8" fontId="11" fillId="0" borderId="2" xfId="0" applyNumberFormat="1" applyFont="1" applyBorder="1" applyAlignment="1">
      <alignment horizontal="center"/>
    </xf>
    <xf numFmtId="0" fontId="11" fillId="0" borderId="0" xfId="0" applyFont="1"/>
    <xf numFmtId="0" fontId="15" fillId="5" borderId="6" xfId="0" applyFont="1" applyFill="1" applyBorder="1" applyAlignment="1">
      <alignment horizontal="right"/>
    </xf>
    <xf numFmtId="8" fontId="15" fillId="5" borderId="7" xfId="0" applyNumberFormat="1" applyFont="1" applyFill="1" applyBorder="1" applyAlignment="1">
      <alignment horizontal="center"/>
    </xf>
    <xf numFmtId="0" fontId="15" fillId="5" borderId="8" xfId="0" applyFont="1" applyFill="1" applyBorder="1" applyAlignment="1">
      <alignment horizontal="right"/>
    </xf>
    <xf numFmtId="8" fontId="15" fillId="5" borderId="9" xfId="0" applyNumberFormat="1" applyFont="1" applyFill="1" applyBorder="1" applyAlignment="1">
      <alignment horizontal="center"/>
    </xf>
    <xf numFmtId="0" fontId="15" fillId="5" borderId="10" xfId="0" applyFont="1" applyFill="1" applyBorder="1" applyAlignment="1">
      <alignment horizontal="right"/>
    </xf>
    <xf numFmtId="0" fontId="2" fillId="0" borderId="0" xfId="0" applyFont="1" applyAlignment="1">
      <alignment horizontal="center"/>
    </xf>
    <xf numFmtId="8" fontId="0" fillId="0" borderId="12" xfId="0" applyNumberFormat="1" applyBorder="1" applyAlignment="1">
      <alignment horizontal="center"/>
    </xf>
    <xf numFmtId="0" fontId="27" fillId="6" borderId="3" xfId="0" applyFont="1" applyFill="1" applyBorder="1" applyAlignment="1">
      <alignment horizontal="center"/>
    </xf>
    <xf numFmtId="0" fontId="33" fillId="9" borderId="3" xfId="0" applyFont="1" applyFill="1" applyBorder="1" applyAlignment="1">
      <alignment horizontal="center"/>
    </xf>
    <xf numFmtId="6" fontId="26" fillId="0" borderId="0" xfId="0" applyNumberFormat="1" applyFont="1" applyAlignment="1">
      <alignment horizontal="center"/>
    </xf>
    <xf numFmtId="6" fontId="27" fillId="0" borderId="0" xfId="0" applyNumberFormat="1" applyFont="1" applyAlignment="1">
      <alignment horizontal="center"/>
    </xf>
    <xf numFmtId="0" fontId="34" fillId="0" borderId="0" xfId="0" applyFont="1" applyAlignment="1">
      <alignment horizontal="center"/>
    </xf>
    <xf numFmtId="0" fontId="26" fillId="5" borderId="3" xfId="0" applyFont="1" applyFill="1" applyBorder="1" applyAlignment="1">
      <alignment horizontal="center" wrapText="1"/>
    </xf>
    <xf numFmtId="8" fontId="26" fillId="0" borderId="0" xfId="0" applyNumberFormat="1" applyFont="1" applyAlignment="1">
      <alignment horizontal="center"/>
    </xf>
    <xf numFmtId="8" fontId="20" fillId="0" borderId="0" xfId="0" applyNumberFormat="1" applyFont="1" applyAlignment="1">
      <alignment horizontal="center"/>
    </xf>
    <xf numFmtId="8" fontId="27" fillId="0" borderId="0" xfId="0" applyNumberFormat="1" applyFont="1" applyAlignment="1">
      <alignment horizontal="center"/>
    </xf>
    <xf numFmtId="1" fontId="15" fillId="5" borderId="9" xfId="0" applyNumberFormat="1" applyFont="1" applyFill="1" applyBorder="1" applyAlignment="1">
      <alignment horizontal="center"/>
    </xf>
    <xf numFmtId="164" fontId="15" fillId="5" borderId="11" xfId="0" applyNumberFormat="1" applyFont="1" applyFill="1" applyBorder="1" applyAlignment="1">
      <alignment horizontal="center"/>
    </xf>
    <xf numFmtId="164" fontId="2" fillId="0" borderId="2" xfId="0" applyNumberFormat="1" applyFont="1" applyBorder="1" applyAlignment="1">
      <alignment horizontal="center"/>
    </xf>
    <xf numFmtId="164" fontId="11" fillId="0" borderId="2" xfId="0" applyNumberFormat="1" applyFont="1" applyBorder="1" applyAlignment="1">
      <alignment horizontal="center"/>
    </xf>
    <xf numFmtId="1" fontId="11" fillId="0" borderId="2" xfId="0" applyNumberFormat="1" applyFont="1" applyBorder="1" applyAlignment="1">
      <alignment horizontal="center"/>
    </xf>
    <xf numFmtId="0" fontId="35" fillId="0" borderId="0" xfId="0" applyFont="1"/>
    <xf numFmtId="0" fontId="0" fillId="3" borderId="3" xfId="0" applyFill="1" applyBorder="1"/>
    <xf numFmtId="8" fontId="0" fillId="3" borderId="3" xfId="0" applyNumberFormat="1" applyFill="1" applyBorder="1"/>
    <xf numFmtId="0" fontId="0" fillId="3" borderId="13" xfId="0" applyFill="1" applyBorder="1"/>
    <xf numFmtId="0" fontId="0" fillId="3" borderId="7" xfId="0" applyFill="1" applyBorder="1"/>
    <xf numFmtId="0" fontId="0" fillId="3" borderId="9" xfId="0" applyFill="1" applyBorder="1"/>
    <xf numFmtId="0" fontId="0" fillId="3" borderId="8" xfId="0" applyFill="1" applyBorder="1"/>
    <xf numFmtId="8" fontId="2" fillId="3" borderId="0" xfId="0" applyNumberFormat="1" applyFont="1" applyFill="1"/>
    <xf numFmtId="8" fontId="0" fillId="3" borderId="0" xfId="0" applyNumberFormat="1" applyFill="1"/>
    <xf numFmtId="0" fontId="0" fillId="3" borderId="14" xfId="0" applyFill="1" applyBorder="1"/>
    <xf numFmtId="0" fontId="0" fillId="3" borderId="11" xfId="0" applyFill="1" applyBorder="1"/>
    <xf numFmtId="0" fontId="35" fillId="3" borderId="13" xfId="0" applyFont="1" applyFill="1" applyBorder="1"/>
    <xf numFmtId="0" fontId="22" fillId="3" borderId="0" xfId="0" applyFont="1" applyFill="1"/>
    <xf numFmtId="0" fontId="0" fillId="3" borderId="6" xfId="0" applyFill="1" applyBorder="1"/>
    <xf numFmtId="0" fontId="0" fillId="3" borderId="10" xfId="0" applyFill="1" applyBorder="1"/>
    <xf numFmtId="0" fontId="35" fillId="0" borderId="3" xfId="0" applyFont="1" applyBorder="1"/>
    <xf numFmtId="0" fontId="32" fillId="3" borderId="0" xfId="0" applyFont="1" applyFill="1" applyAlignment="1">
      <alignment horizontal="right"/>
    </xf>
    <xf numFmtId="164" fontId="32" fillId="3" borderId="0" xfId="0" applyNumberFormat="1" applyFont="1" applyFill="1" applyAlignment="1">
      <alignment horizontal="center"/>
    </xf>
    <xf numFmtId="0" fontId="32" fillId="3" borderId="0" xfId="0" applyFont="1" applyFill="1"/>
    <xf numFmtId="0" fontId="32" fillId="3" borderId="0" xfId="0" applyFont="1" applyFill="1" applyAlignment="1">
      <alignment horizontal="center"/>
    </xf>
    <xf numFmtId="0" fontId="32" fillId="3" borderId="0" xfId="0" quotePrefix="1" applyFont="1" applyFill="1" applyAlignment="1">
      <alignment horizontal="right"/>
    </xf>
    <xf numFmtId="8" fontId="32" fillId="3" borderId="0" xfId="0" applyNumberFormat="1" applyFont="1" applyFill="1" applyAlignment="1">
      <alignment horizontal="center"/>
    </xf>
    <xf numFmtId="8" fontId="0" fillId="2" borderId="1" xfId="0" applyNumberFormat="1" applyFill="1" applyBorder="1" applyAlignment="1">
      <alignment horizontal="center"/>
    </xf>
    <xf numFmtId="9" fontId="0" fillId="2" borderId="1" xfId="1" applyFont="1" applyFill="1" applyBorder="1" applyAlignment="1">
      <alignment horizontal="center"/>
    </xf>
    <xf numFmtId="9" fontId="0" fillId="0" borderId="2" xfId="1" applyFont="1" applyBorder="1" applyAlignment="1">
      <alignment horizontal="center"/>
    </xf>
    <xf numFmtId="0" fontId="36" fillId="3" borderId="0" xfId="0" applyFont="1" applyFill="1" applyAlignment="1">
      <alignment horizontal="left"/>
    </xf>
    <xf numFmtId="0" fontId="3" fillId="3" borderId="0" xfId="0" applyFont="1" applyFill="1" applyAlignment="1">
      <alignment horizontal="left" vertical="center"/>
    </xf>
    <xf numFmtId="0" fontId="3" fillId="3" borderId="0" xfId="0" applyFont="1" applyFill="1" applyAlignment="1">
      <alignment horizontal="left"/>
    </xf>
    <xf numFmtId="0" fontId="3" fillId="3" borderId="3" xfId="0" applyFont="1" applyFill="1" applyBorder="1" applyAlignment="1">
      <alignment horizontal="left"/>
    </xf>
    <xf numFmtId="0" fontId="5" fillId="3" borderId="0" xfId="0" applyFont="1" applyFill="1" applyAlignment="1">
      <alignment horizontal="left"/>
    </xf>
    <xf numFmtId="0" fontId="6" fillId="3" borderId="0" xfId="0" applyFont="1" applyFill="1" applyAlignment="1">
      <alignment horizontal="left"/>
    </xf>
    <xf numFmtId="0" fontId="0" fillId="3" borderId="13" xfId="0" applyFill="1" applyBorder="1" applyAlignment="1">
      <alignment horizontal="right"/>
    </xf>
    <xf numFmtId="0" fontId="31" fillId="3" borderId="0" xfId="0" applyFont="1" applyFill="1" applyAlignment="1">
      <alignment horizontal="left"/>
    </xf>
    <xf numFmtId="0" fontId="31" fillId="3" borderId="0" xfId="0" applyFont="1" applyFill="1"/>
    <xf numFmtId="8" fontId="31" fillId="3" borderId="0" xfId="0" applyNumberFormat="1" applyFont="1" applyFill="1"/>
    <xf numFmtId="0" fontId="0" fillId="0" borderId="0" xfId="0" applyAlignment="1">
      <alignment wrapText="1"/>
    </xf>
    <xf numFmtId="164" fontId="0" fillId="0" borderId="0" xfId="0" applyNumberFormat="1" applyAlignment="1">
      <alignment horizontal="center"/>
    </xf>
    <xf numFmtId="1" fontId="0" fillId="0" borderId="0" xfId="0" applyNumberFormat="1" applyAlignment="1">
      <alignment horizontal="center"/>
    </xf>
    <xf numFmtId="0" fontId="3" fillId="3" borderId="14" xfId="0" applyFont="1" applyFill="1" applyBorder="1" applyAlignment="1">
      <alignment horizontal="left"/>
    </xf>
    <xf numFmtId="6" fontId="0" fillId="0" borderId="0" xfId="0" applyNumberFormat="1"/>
    <xf numFmtId="0" fontId="37" fillId="0" borderId="0" xfId="0" applyFont="1"/>
    <xf numFmtId="0" fontId="38" fillId="0" borderId="0" xfId="0" applyFont="1"/>
    <xf numFmtId="9" fontId="0" fillId="0" borderId="0" xfId="1" applyFont="1" applyBorder="1" applyAlignment="1">
      <alignment horizontal="center"/>
    </xf>
    <xf numFmtId="8" fontId="0" fillId="0" borderId="0" xfId="1" applyNumberFormat="1" applyFont="1" applyBorder="1" applyAlignment="1">
      <alignment horizontal="center"/>
    </xf>
    <xf numFmtId="0" fontId="39" fillId="0" borderId="0" xfId="0" applyFont="1"/>
    <xf numFmtId="9" fontId="39" fillId="0" borderId="2" xfId="1" applyFont="1" applyBorder="1" applyAlignment="1">
      <alignment horizontal="center"/>
    </xf>
    <xf numFmtId="9" fontId="39" fillId="0" borderId="0" xfId="1" applyFont="1" applyBorder="1" applyAlignment="1">
      <alignment horizontal="center"/>
    </xf>
    <xf numFmtId="0" fontId="40" fillId="0" borderId="0" xfId="0" applyFont="1"/>
    <xf numFmtId="9" fontId="0" fillId="0" borderId="0" xfId="0" applyNumberFormat="1" applyAlignment="1">
      <alignment horizontal="center"/>
    </xf>
    <xf numFmtId="0" fontId="41" fillId="0" borderId="0" xfId="0" applyFont="1"/>
    <xf numFmtId="0" fontId="0" fillId="4" borderId="0" xfId="0" applyFill="1"/>
    <xf numFmtId="0" fontId="41" fillId="0" borderId="0" xfId="0" applyFont="1" applyAlignment="1">
      <alignment horizontal="center"/>
    </xf>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42" fillId="0" borderId="0" xfId="0" applyFont="1" applyAlignment="1">
      <alignment horizontal="center"/>
    </xf>
    <xf numFmtId="0" fontId="44" fillId="0" borderId="0" xfId="0" applyFont="1" applyAlignment="1">
      <alignment horizontal="center"/>
    </xf>
    <xf numFmtId="8" fontId="33" fillId="0" borderId="0" xfId="0" applyNumberFormat="1" applyFont="1" applyAlignment="1">
      <alignment horizontal="center"/>
    </xf>
    <xf numFmtId="0" fontId="0" fillId="3" borderId="19" xfId="0" applyFill="1" applyBorder="1"/>
    <xf numFmtId="0" fontId="0" fillId="0" borderId="20" xfId="0" applyBorder="1"/>
    <xf numFmtId="0" fontId="0" fillId="0" borderId="21" xfId="0" applyBorder="1"/>
    <xf numFmtId="0" fontId="45" fillId="0" borderId="0" xfId="0" applyFont="1" applyAlignment="1">
      <alignment horizontal="left"/>
    </xf>
    <xf numFmtId="0" fontId="46" fillId="0" borderId="0" xfId="0" applyFont="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219625772585"/>
          <c:y val="4.6910232397439626E-2"/>
          <c:w val="0.85187266107865545"/>
          <c:h val="0.75441257364707592"/>
        </c:manualLayout>
      </c:layout>
      <c:lineChart>
        <c:grouping val="standard"/>
        <c:varyColors val="0"/>
        <c:ser>
          <c:idx val="0"/>
          <c:order val="0"/>
          <c:tx>
            <c:strRef>
              <c:f>BREAKEVEN_ANALYSIS!$C$14</c:f>
              <c:strCache>
                <c:ptCount val="1"/>
                <c:pt idx="0">
                  <c:v>Fixed Costs</c:v>
                </c:pt>
              </c:strCache>
            </c:strRef>
          </c:tx>
          <c:spPr>
            <a:ln w="28575" cap="rnd">
              <a:solidFill>
                <a:srgbClr val="FF0000"/>
              </a:solidFill>
              <a:round/>
            </a:ln>
            <a:effectLst/>
          </c:spPr>
          <c:marker>
            <c:symbol val="circle"/>
            <c:size val="5"/>
            <c:spPr>
              <a:solidFill>
                <a:srgbClr val="C00000"/>
              </a:solidFill>
              <a:ln w="9525">
                <a:solidFill>
                  <a:srgbClr val="FF0000"/>
                </a:solidFill>
              </a:ln>
              <a:effectLst/>
            </c:spPr>
          </c:marker>
          <c:cat>
            <c:strRef>
              <c:f>BREAKEVEN_ANALYSIS!$B$15:$B$27</c:f>
              <c:strCache>
                <c:ptCount val="13"/>
                <c:pt idx="0">
                  <c:v>Month 0</c:v>
                </c:pt>
                <c:pt idx="1">
                  <c:v>Month 1</c:v>
                </c:pt>
                <c:pt idx="2">
                  <c:v>Month 2</c:v>
                </c:pt>
                <c:pt idx="3">
                  <c:v>Month 3</c:v>
                </c:pt>
                <c:pt idx="4">
                  <c:v>Month 4</c:v>
                </c:pt>
                <c:pt idx="5">
                  <c:v>Month 5</c:v>
                </c:pt>
                <c:pt idx="6">
                  <c:v>Month 6</c:v>
                </c:pt>
                <c:pt idx="7">
                  <c:v>Month 7</c:v>
                </c:pt>
                <c:pt idx="8">
                  <c:v>Month 8</c:v>
                </c:pt>
                <c:pt idx="9">
                  <c:v>Month 9</c:v>
                </c:pt>
                <c:pt idx="10">
                  <c:v>Month 10</c:v>
                </c:pt>
                <c:pt idx="11">
                  <c:v>Month 11</c:v>
                </c:pt>
                <c:pt idx="12">
                  <c:v>Month 12</c:v>
                </c:pt>
              </c:strCache>
            </c:strRef>
          </c:cat>
          <c:val>
            <c:numRef>
              <c:f>BREAKEVEN_ANALYSIS!$C$15:$C$27</c:f>
              <c:numCache>
                <c:formatCode>"$"#,##0.00_);[Red]\("$"#,##0.00\)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278E-4461-BA68-05550BF5CB33}"/>
            </c:ext>
          </c:extLst>
        </c:ser>
        <c:ser>
          <c:idx val="1"/>
          <c:order val="1"/>
          <c:tx>
            <c:strRef>
              <c:f>BREAKEVEN_ANALYSIS!$D$14</c:f>
              <c:strCache>
                <c:ptCount val="1"/>
                <c:pt idx="0">
                  <c:v>Variable Costs + Fixed Costs</c:v>
                </c:pt>
              </c:strCache>
            </c:strRef>
          </c:tx>
          <c:spPr>
            <a:ln w="28575" cap="rnd">
              <a:solidFill>
                <a:schemeClr val="accent2">
                  <a:lumMod val="75000"/>
                </a:schemeClr>
              </a:solidFill>
              <a:round/>
            </a:ln>
            <a:effectLst/>
          </c:spPr>
          <c:marker>
            <c:symbol val="circle"/>
            <c:size val="5"/>
            <c:spPr>
              <a:solidFill>
                <a:schemeClr val="accent2"/>
              </a:solidFill>
              <a:ln w="9525">
                <a:solidFill>
                  <a:schemeClr val="accent2">
                    <a:lumMod val="75000"/>
                  </a:schemeClr>
                </a:solidFill>
              </a:ln>
              <a:effectLst/>
            </c:spPr>
          </c:marker>
          <c:cat>
            <c:strRef>
              <c:f>BREAKEVEN_ANALYSIS!$B$15:$B$27</c:f>
              <c:strCache>
                <c:ptCount val="13"/>
                <c:pt idx="0">
                  <c:v>Month 0</c:v>
                </c:pt>
                <c:pt idx="1">
                  <c:v>Month 1</c:v>
                </c:pt>
                <c:pt idx="2">
                  <c:v>Month 2</c:v>
                </c:pt>
                <c:pt idx="3">
                  <c:v>Month 3</c:v>
                </c:pt>
                <c:pt idx="4">
                  <c:v>Month 4</c:v>
                </c:pt>
                <c:pt idx="5">
                  <c:v>Month 5</c:v>
                </c:pt>
                <c:pt idx="6">
                  <c:v>Month 6</c:v>
                </c:pt>
                <c:pt idx="7">
                  <c:v>Month 7</c:v>
                </c:pt>
                <c:pt idx="8">
                  <c:v>Month 8</c:v>
                </c:pt>
                <c:pt idx="9">
                  <c:v>Month 9</c:v>
                </c:pt>
                <c:pt idx="10">
                  <c:v>Month 10</c:v>
                </c:pt>
                <c:pt idx="11">
                  <c:v>Month 11</c:v>
                </c:pt>
                <c:pt idx="12">
                  <c:v>Month 12</c:v>
                </c:pt>
              </c:strCache>
            </c:strRef>
          </c:cat>
          <c:val>
            <c:numRef>
              <c:f>BREAKEVEN_ANALYSIS!$D$15:$D$27</c:f>
              <c:numCache>
                <c:formatCode>"$"#,##0.00_);[Red]\("$"#,##0.00\)</c:formatCode>
                <c:ptCount val="13"/>
                <c:pt idx="0" formatCode="&quot;$&quot;#,##0_);[Red]\(&quot;$&quot;#,##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278E-4461-BA68-05550BF5CB33}"/>
            </c:ext>
          </c:extLst>
        </c:ser>
        <c:ser>
          <c:idx val="2"/>
          <c:order val="2"/>
          <c:tx>
            <c:strRef>
              <c:f>BREAKEVEN_ANALYSIS!$E$14</c:f>
              <c:strCache>
                <c:ptCount val="1"/>
                <c:pt idx="0">
                  <c:v>Revenue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BREAKEVEN_ANALYSIS!$B$15:$B$27</c:f>
              <c:strCache>
                <c:ptCount val="13"/>
                <c:pt idx="0">
                  <c:v>Month 0</c:v>
                </c:pt>
                <c:pt idx="1">
                  <c:v>Month 1</c:v>
                </c:pt>
                <c:pt idx="2">
                  <c:v>Month 2</c:v>
                </c:pt>
                <c:pt idx="3">
                  <c:v>Month 3</c:v>
                </c:pt>
                <c:pt idx="4">
                  <c:v>Month 4</c:v>
                </c:pt>
                <c:pt idx="5">
                  <c:v>Month 5</c:v>
                </c:pt>
                <c:pt idx="6">
                  <c:v>Month 6</c:v>
                </c:pt>
                <c:pt idx="7">
                  <c:v>Month 7</c:v>
                </c:pt>
                <c:pt idx="8">
                  <c:v>Month 8</c:v>
                </c:pt>
                <c:pt idx="9">
                  <c:v>Month 9</c:v>
                </c:pt>
                <c:pt idx="10">
                  <c:v>Month 10</c:v>
                </c:pt>
                <c:pt idx="11">
                  <c:v>Month 11</c:v>
                </c:pt>
                <c:pt idx="12">
                  <c:v>Month 12</c:v>
                </c:pt>
              </c:strCache>
            </c:strRef>
          </c:cat>
          <c:val>
            <c:numRef>
              <c:f>BREAKEVEN_ANALYSIS!$E$15:$E$27</c:f>
              <c:numCache>
                <c:formatCode>"$"#,##0.00_);[Red]\("$"#,##0.00\)</c:formatCode>
                <c:ptCount val="13"/>
                <c:pt idx="0" formatCode="&quot;$&quot;#,##0_);[Red]\(&quot;$&quot;#,##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278E-4461-BA68-05550BF5CB33}"/>
            </c:ext>
          </c:extLst>
        </c:ser>
        <c:dLbls>
          <c:showLegendKey val="0"/>
          <c:showVal val="0"/>
          <c:showCatName val="0"/>
          <c:showSerName val="0"/>
          <c:showPercent val="0"/>
          <c:showBubbleSize val="0"/>
        </c:dLbls>
        <c:marker val="1"/>
        <c:smooth val="0"/>
        <c:axId val="483696872"/>
        <c:axId val="483696088"/>
      </c:lineChart>
      <c:catAx>
        <c:axId val="483696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696088"/>
        <c:crosses val="autoZero"/>
        <c:auto val="1"/>
        <c:lblAlgn val="ctr"/>
        <c:lblOffset val="100"/>
        <c:noMultiLvlLbl val="0"/>
      </c:catAx>
      <c:valAx>
        <c:axId val="483696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696872"/>
        <c:crosses val="autoZero"/>
        <c:crossBetween val="between"/>
      </c:valAx>
      <c:spPr>
        <a:noFill/>
        <a:ln>
          <a:noFill/>
        </a:ln>
        <a:effectLst/>
      </c:spPr>
    </c:plotArea>
    <c:legend>
      <c:legendPos val="b"/>
      <c:layout>
        <c:manualLayout>
          <c:xMode val="edge"/>
          <c:yMode val="edge"/>
          <c:x val="0.14585267970535942"/>
          <c:y val="9.8330779931626436E-2"/>
          <c:w val="0.29539124544915757"/>
          <c:h val="0.19079877527640382"/>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295275</xdr:colOff>
      <xdr:row>4</xdr:row>
      <xdr:rowOff>100012</xdr:rowOff>
    </xdr:from>
    <xdr:to>
      <xdr:col>15</xdr:col>
      <xdr:colOff>104775</xdr:colOff>
      <xdr:row>22</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29C9F-D9E2-403C-8B31-FACAB3B75E48}">
  <dimension ref="A1:O151"/>
  <sheetViews>
    <sheetView topLeftCell="A83" workbookViewId="0">
      <selection activeCell="A2" sqref="A2"/>
    </sheetView>
  </sheetViews>
  <sheetFormatPr defaultRowHeight="14.4" x14ac:dyDescent="0.3"/>
  <sheetData>
    <row r="1" spans="1:15" x14ac:dyDescent="0.3">
      <c r="A1" s="132" t="s">
        <v>0</v>
      </c>
      <c r="B1" s="132"/>
      <c r="C1" s="132"/>
      <c r="D1" s="132"/>
    </row>
    <row r="2" spans="1:15" x14ac:dyDescent="0.3">
      <c r="A2" s="132"/>
      <c r="B2" s="132"/>
      <c r="C2" s="132"/>
      <c r="D2" s="132"/>
    </row>
    <row r="3" spans="1:15" x14ac:dyDescent="0.3">
      <c r="A3" s="133" t="s">
        <v>1</v>
      </c>
      <c r="B3" s="133"/>
      <c r="C3" s="133"/>
      <c r="D3" s="133"/>
      <c r="E3" s="133"/>
      <c r="F3" s="133"/>
      <c r="G3" s="133"/>
      <c r="H3" s="133"/>
      <c r="I3" s="133"/>
      <c r="J3" s="133"/>
      <c r="K3" s="133"/>
      <c r="L3" s="133"/>
      <c r="M3" s="133"/>
      <c r="N3" s="133"/>
      <c r="O3" s="133"/>
    </row>
    <row r="4" spans="1:15" x14ac:dyDescent="0.3">
      <c r="A4" s="138" t="s">
        <v>2</v>
      </c>
      <c r="B4" s="138"/>
      <c r="C4" s="138"/>
      <c r="D4" s="138"/>
      <c r="E4" s="138"/>
      <c r="F4" s="138"/>
      <c r="G4" s="138"/>
      <c r="H4" s="138"/>
      <c r="I4" s="138"/>
      <c r="J4" s="138"/>
      <c r="K4" s="138"/>
      <c r="L4" s="138"/>
      <c r="M4" s="138"/>
      <c r="N4" s="138"/>
      <c r="O4" s="138"/>
    </row>
    <row r="5" spans="1:15" x14ac:dyDescent="0.3">
      <c r="A5" s="133"/>
      <c r="B5" s="133"/>
      <c r="C5" s="133"/>
      <c r="D5" s="133"/>
      <c r="E5" s="133"/>
      <c r="F5" s="133"/>
      <c r="G5" s="133"/>
      <c r="H5" s="133"/>
      <c r="I5" s="133"/>
      <c r="J5" s="133"/>
      <c r="K5" s="133"/>
      <c r="L5" s="133"/>
      <c r="M5" s="133"/>
      <c r="N5" s="133"/>
      <c r="O5" s="133"/>
    </row>
    <row r="6" spans="1:15" x14ac:dyDescent="0.3">
      <c r="A6" s="133" t="s">
        <v>3</v>
      </c>
      <c r="B6" s="133"/>
      <c r="C6" s="133"/>
      <c r="D6" s="133"/>
      <c r="E6" s="133"/>
      <c r="F6" s="133"/>
      <c r="G6" s="133"/>
      <c r="H6" s="133"/>
      <c r="I6" s="133"/>
      <c r="J6" s="133"/>
      <c r="K6" s="133"/>
      <c r="L6" s="133"/>
      <c r="M6" s="133"/>
      <c r="N6" s="133"/>
      <c r="O6" s="133"/>
    </row>
    <row r="7" spans="1:15" x14ac:dyDescent="0.3">
      <c r="A7" s="138" t="s">
        <v>4</v>
      </c>
      <c r="B7" s="138"/>
      <c r="C7" s="138"/>
      <c r="D7" s="138"/>
      <c r="E7" s="138"/>
      <c r="F7" s="138"/>
      <c r="G7" s="138"/>
      <c r="H7" s="138"/>
      <c r="I7" s="138"/>
      <c r="J7" s="138"/>
      <c r="K7" s="138"/>
      <c r="L7" s="138"/>
      <c r="M7" s="138"/>
      <c r="N7" s="138"/>
      <c r="O7" s="138"/>
    </row>
    <row r="8" spans="1:15" x14ac:dyDescent="0.3">
      <c r="A8" s="133"/>
      <c r="B8" s="133"/>
      <c r="C8" s="133"/>
      <c r="D8" s="133"/>
      <c r="E8" s="133"/>
      <c r="F8" s="133"/>
      <c r="G8" s="133"/>
      <c r="H8" s="133"/>
      <c r="I8" s="133"/>
      <c r="J8" s="133"/>
      <c r="K8" s="133"/>
      <c r="L8" s="133"/>
      <c r="M8" s="133"/>
      <c r="N8" s="133"/>
      <c r="O8" s="133"/>
    </row>
    <row r="9" spans="1:15" x14ac:dyDescent="0.3">
      <c r="A9" s="133" t="s">
        <v>5</v>
      </c>
      <c r="B9" s="133"/>
      <c r="C9" s="133"/>
      <c r="D9" s="133"/>
      <c r="E9" s="133"/>
      <c r="F9" s="133"/>
      <c r="G9" s="133"/>
      <c r="H9" s="133"/>
      <c r="I9" s="133"/>
      <c r="J9" s="133"/>
      <c r="K9" s="133"/>
      <c r="L9" s="133"/>
      <c r="M9" s="133"/>
      <c r="N9" s="133"/>
      <c r="O9" s="133"/>
    </row>
    <row r="10" spans="1:15" x14ac:dyDescent="0.3">
      <c r="A10" s="138" t="s">
        <v>6</v>
      </c>
      <c r="B10" s="138"/>
      <c r="C10" s="138"/>
      <c r="D10" s="138"/>
      <c r="E10" s="138"/>
      <c r="F10" s="138"/>
      <c r="G10" s="138"/>
      <c r="H10" s="138"/>
      <c r="I10" s="138"/>
      <c r="J10" s="138"/>
      <c r="K10" s="138"/>
      <c r="L10" s="138"/>
      <c r="M10" s="138"/>
      <c r="N10" s="138"/>
      <c r="O10" s="138"/>
    </row>
    <row r="11" spans="1:15" x14ac:dyDescent="0.3">
      <c r="A11" s="133"/>
      <c r="B11" s="133"/>
      <c r="C11" s="133"/>
      <c r="D11" s="133"/>
      <c r="E11" s="133"/>
      <c r="F11" s="133"/>
      <c r="G11" s="133"/>
      <c r="H11" s="133"/>
      <c r="I11" s="133"/>
      <c r="J11" s="133"/>
      <c r="K11" s="133"/>
      <c r="L11" s="133"/>
      <c r="M11" s="133"/>
      <c r="N11" s="133"/>
      <c r="O11" s="133"/>
    </row>
    <row r="12" spans="1:15" x14ac:dyDescent="0.3">
      <c r="A12" s="133" t="s">
        <v>7</v>
      </c>
      <c r="B12" s="133"/>
      <c r="C12" s="133"/>
      <c r="D12" s="133"/>
      <c r="E12" s="133"/>
      <c r="F12" s="133"/>
      <c r="G12" s="133"/>
      <c r="H12" s="133"/>
      <c r="I12" s="133"/>
      <c r="J12" s="133"/>
      <c r="K12" s="133"/>
      <c r="L12" s="133"/>
      <c r="M12" s="133"/>
      <c r="N12" s="133"/>
      <c r="O12" s="133"/>
    </row>
    <row r="13" spans="1:15" x14ac:dyDescent="0.3">
      <c r="A13" s="138" t="s">
        <v>8</v>
      </c>
      <c r="B13" s="138"/>
      <c r="C13" s="138"/>
      <c r="D13" s="138"/>
      <c r="E13" s="138"/>
      <c r="F13" s="138"/>
      <c r="G13" s="138"/>
      <c r="H13" s="138"/>
      <c r="I13" s="138"/>
      <c r="J13" s="138"/>
      <c r="K13" s="138"/>
      <c r="L13" s="138"/>
      <c r="M13" s="138"/>
      <c r="N13" s="138"/>
      <c r="O13" s="138"/>
    </row>
    <row r="14" spans="1:15" x14ac:dyDescent="0.3">
      <c r="A14" s="133"/>
      <c r="B14" s="133"/>
      <c r="C14" s="133"/>
      <c r="D14" s="133"/>
      <c r="E14" s="133"/>
      <c r="F14" s="133"/>
      <c r="G14" s="133"/>
      <c r="H14" s="133"/>
      <c r="I14" s="133"/>
      <c r="J14" s="133"/>
      <c r="K14" s="133"/>
      <c r="L14" s="133"/>
      <c r="M14" s="133"/>
      <c r="N14" s="133"/>
      <c r="O14" s="133"/>
    </row>
    <row r="15" spans="1:15" x14ac:dyDescent="0.3">
      <c r="A15" s="133" t="s">
        <v>9</v>
      </c>
      <c r="B15" s="133"/>
      <c r="C15" s="133"/>
      <c r="D15" s="133"/>
      <c r="E15" s="133"/>
      <c r="F15" s="133"/>
      <c r="G15" s="133"/>
      <c r="H15" s="133"/>
      <c r="I15" s="133"/>
      <c r="J15" s="133"/>
      <c r="K15" s="133"/>
      <c r="L15" s="133"/>
      <c r="M15" s="133"/>
      <c r="N15" s="133"/>
      <c r="O15" s="133"/>
    </row>
    <row r="16" spans="1:15" x14ac:dyDescent="0.3">
      <c r="A16" s="138" t="s">
        <v>10</v>
      </c>
      <c r="B16" s="138"/>
      <c r="C16" s="138"/>
      <c r="D16" s="138"/>
      <c r="E16" s="138"/>
      <c r="F16" s="138"/>
      <c r="G16" s="138"/>
      <c r="H16" s="138"/>
      <c r="I16" s="138"/>
      <c r="J16" s="138"/>
      <c r="K16" s="138"/>
      <c r="L16" s="138"/>
      <c r="M16" s="138"/>
      <c r="N16" s="138"/>
      <c r="O16" s="138"/>
    </row>
    <row r="17" spans="1:15" x14ac:dyDescent="0.3">
      <c r="A17" s="133"/>
      <c r="B17" s="133"/>
      <c r="C17" s="133"/>
      <c r="D17" s="133"/>
      <c r="E17" s="133"/>
      <c r="F17" s="133"/>
      <c r="G17" s="133"/>
      <c r="H17" s="133"/>
      <c r="I17" s="133"/>
      <c r="J17" s="133"/>
      <c r="K17" s="133"/>
      <c r="L17" s="133"/>
      <c r="M17" s="133"/>
      <c r="N17" s="133"/>
      <c r="O17" s="133"/>
    </row>
    <row r="18" spans="1:15" x14ac:dyDescent="0.3">
      <c r="A18" s="133" t="s">
        <v>11</v>
      </c>
      <c r="B18" s="133"/>
      <c r="C18" s="133"/>
      <c r="D18" s="133"/>
      <c r="E18" s="133"/>
      <c r="F18" s="133"/>
      <c r="G18" s="133"/>
      <c r="H18" s="133"/>
      <c r="I18" s="133"/>
      <c r="J18" s="133"/>
      <c r="K18" s="133"/>
      <c r="L18" s="133"/>
      <c r="M18" s="133"/>
      <c r="N18" s="133"/>
      <c r="O18" s="133"/>
    </row>
    <row r="19" spans="1:15" x14ac:dyDescent="0.3">
      <c r="A19" s="138" t="s">
        <v>12</v>
      </c>
      <c r="B19" s="138"/>
      <c r="C19" s="138"/>
      <c r="D19" s="138"/>
      <c r="E19" s="138"/>
      <c r="F19" s="138"/>
      <c r="G19" s="138"/>
      <c r="H19" s="138"/>
      <c r="I19" s="138"/>
      <c r="J19" s="138"/>
      <c r="K19" s="138"/>
      <c r="L19" s="138"/>
      <c r="M19" s="138"/>
      <c r="N19" s="138"/>
      <c r="O19" s="138"/>
    </row>
    <row r="20" spans="1:15" x14ac:dyDescent="0.3">
      <c r="A20" s="133"/>
      <c r="B20" s="133"/>
      <c r="C20" s="133"/>
      <c r="D20" s="133"/>
      <c r="E20" s="133"/>
      <c r="F20" s="133"/>
      <c r="G20" s="133"/>
      <c r="H20" s="133"/>
      <c r="I20" s="133"/>
      <c r="J20" s="133"/>
      <c r="K20" s="133"/>
      <c r="L20" s="133"/>
      <c r="M20" s="133"/>
      <c r="N20" s="133"/>
      <c r="O20" s="133"/>
    </row>
    <row r="21" spans="1:15" x14ac:dyDescent="0.3">
      <c r="A21" s="133" t="s">
        <v>13</v>
      </c>
      <c r="B21" s="133"/>
      <c r="C21" s="133"/>
      <c r="D21" s="133"/>
      <c r="E21" s="133"/>
      <c r="F21" s="133"/>
      <c r="G21" s="133"/>
      <c r="H21" s="133"/>
      <c r="I21" s="133"/>
      <c r="J21" s="133"/>
      <c r="K21" s="133"/>
      <c r="L21" s="133"/>
      <c r="M21" s="133"/>
      <c r="N21" s="133"/>
      <c r="O21" s="133"/>
    </row>
    <row r="22" spans="1:15" x14ac:dyDescent="0.3">
      <c r="A22" s="138" t="s">
        <v>14</v>
      </c>
      <c r="B22" s="138"/>
      <c r="C22" s="138"/>
      <c r="D22" s="138"/>
      <c r="E22" s="138"/>
      <c r="F22" s="138"/>
      <c r="G22" s="138"/>
      <c r="H22" s="138"/>
      <c r="I22" s="138"/>
      <c r="J22" s="138"/>
      <c r="K22" s="138"/>
      <c r="L22" s="138"/>
      <c r="M22" s="138"/>
      <c r="N22" s="138"/>
      <c r="O22" s="138"/>
    </row>
    <row r="23" spans="1:15" x14ac:dyDescent="0.3">
      <c r="A23" s="133"/>
      <c r="B23" s="133"/>
      <c r="C23" s="133"/>
      <c r="D23" s="133"/>
      <c r="E23" s="133"/>
      <c r="F23" s="133"/>
      <c r="G23" s="133"/>
      <c r="H23" s="133"/>
      <c r="I23" s="133"/>
      <c r="J23" s="133"/>
      <c r="K23" s="133"/>
      <c r="L23" s="133"/>
      <c r="M23" s="133"/>
      <c r="N23" s="133"/>
      <c r="O23" s="133"/>
    </row>
    <row r="24" spans="1:15" x14ac:dyDescent="0.3">
      <c r="A24" s="133" t="s">
        <v>15</v>
      </c>
      <c r="B24" s="133"/>
      <c r="C24" s="133"/>
      <c r="D24" s="133"/>
      <c r="E24" s="133"/>
      <c r="F24" s="133"/>
      <c r="G24" s="133"/>
      <c r="H24" s="133"/>
      <c r="I24" s="133"/>
      <c r="J24" s="133"/>
      <c r="K24" s="133"/>
      <c r="L24" s="133"/>
      <c r="M24" s="133"/>
      <c r="N24" s="133"/>
      <c r="O24" s="133"/>
    </row>
    <row r="25" spans="1:15" x14ac:dyDescent="0.3">
      <c r="A25" s="138" t="s">
        <v>16</v>
      </c>
      <c r="B25" s="138"/>
      <c r="C25" s="138"/>
      <c r="D25" s="138"/>
      <c r="E25" s="138"/>
      <c r="F25" s="138"/>
      <c r="G25" s="138"/>
      <c r="H25" s="138"/>
      <c r="I25" s="138"/>
      <c r="J25" s="138"/>
      <c r="K25" s="138"/>
      <c r="L25" s="138"/>
      <c r="M25" s="138"/>
      <c r="N25" s="138"/>
      <c r="O25" s="138"/>
    </row>
    <row r="26" spans="1:15" x14ac:dyDescent="0.3">
      <c r="A26" s="133"/>
      <c r="B26" s="133"/>
      <c r="C26" s="133"/>
      <c r="D26" s="133"/>
      <c r="E26" s="133"/>
      <c r="F26" s="133"/>
      <c r="G26" s="133"/>
      <c r="H26" s="133"/>
      <c r="I26" s="133"/>
      <c r="J26" s="133"/>
      <c r="K26" s="133"/>
      <c r="L26" s="133"/>
      <c r="M26" s="133"/>
      <c r="N26" s="133"/>
      <c r="O26" s="133"/>
    </row>
    <row r="27" spans="1:15" x14ac:dyDescent="0.3">
      <c r="A27" s="133" t="s">
        <v>17</v>
      </c>
      <c r="B27" s="133"/>
      <c r="C27" s="133"/>
      <c r="D27" s="133"/>
      <c r="E27" s="133"/>
      <c r="F27" s="133"/>
      <c r="G27" s="133"/>
      <c r="H27" s="133"/>
      <c r="I27" s="133"/>
      <c r="J27" s="133"/>
      <c r="K27" s="133"/>
      <c r="L27" s="133"/>
      <c r="M27" s="133"/>
      <c r="N27" s="133"/>
      <c r="O27" s="133"/>
    </row>
    <row r="28" spans="1:15" x14ac:dyDescent="0.3">
      <c r="A28" s="138" t="s">
        <v>18</v>
      </c>
      <c r="B28" s="138"/>
      <c r="C28" s="138"/>
      <c r="D28" s="138"/>
      <c r="E28" s="138"/>
      <c r="F28" s="138"/>
      <c r="G28" s="138"/>
      <c r="H28" s="138"/>
      <c r="I28" s="138"/>
      <c r="J28" s="138"/>
      <c r="K28" s="138"/>
      <c r="L28" s="138"/>
      <c r="M28" s="138"/>
      <c r="N28" s="138"/>
      <c r="O28" s="138"/>
    </row>
    <row r="29" spans="1:15" x14ac:dyDescent="0.3">
      <c r="A29" s="133"/>
      <c r="B29" s="133"/>
      <c r="C29" s="133"/>
      <c r="D29" s="133"/>
      <c r="E29" s="133"/>
      <c r="F29" s="133"/>
      <c r="G29" s="133"/>
      <c r="H29" s="133"/>
      <c r="I29" s="133"/>
      <c r="J29" s="133"/>
      <c r="K29" s="133"/>
      <c r="L29" s="133"/>
      <c r="M29" s="133"/>
      <c r="N29" s="133"/>
      <c r="O29" s="133"/>
    </row>
    <row r="30" spans="1:15" x14ac:dyDescent="0.3">
      <c r="A30" s="133" t="s">
        <v>19</v>
      </c>
      <c r="B30" s="133"/>
      <c r="C30" s="133"/>
      <c r="D30" s="133"/>
      <c r="E30" s="133"/>
      <c r="F30" s="133"/>
      <c r="G30" s="133"/>
      <c r="H30" s="133"/>
      <c r="I30" s="133"/>
      <c r="J30" s="133"/>
      <c r="K30" s="133"/>
      <c r="L30" s="133"/>
      <c r="M30" s="133"/>
      <c r="N30" s="133"/>
      <c r="O30" s="133"/>
    </row>
    <row r="31" spans="1:15" x14ac:dyDescent="0.3">
      <c r="A31" s="138" t="s">
        <v>20</v>
      </c>
      <c r="B31" s="138"/>
      <c r="C31" s="138"/>
      <c r="D31" s="138"/>
      <c r="E31" s="138"/>
      <c r="F31" s="138"/>
      <c r="G31" s="138"/>
      <c r="H31" s="138"/>
      <c r="I31" s="138"/>
      <c r="J31" s="138"/>
      <c r="K31" s="138"/>
      <c r="L31" s="138"/>
      <c r="M31" s="138"/>
      <c r="N31" s="138"/>
      <c r="O31" s="138"/>
    </row>
    <row r="32" spans="1:15" x14ac:dyDescent="0.3">
      <c r="A32" s="133"/>
      <c r="B32" s="133"/>
      <c r="C32" s="133"/>
      <c r="D32" s="133"/>
      <c r="E32" s="133"/>
      <c r="F32" s="133"/>
      <c r="G32" s="133"/>
      <c r="H32" s="133"/>
      <c r="I32" s="133"/>
      <c r="J32" s="133"/>
      <c r="K32" s="133"/>
      <c r="L32" s="133"/>
      <c r="M32" s="133"/>
      <c r="N32" s="133"/>
      <c r="O32" s="133"/>
    </row>
    <row r="33" spans="1:15" x14ac:dyDescent="0.3">
      <c r="A33" s="133" t="s">
        <v>21</v>
      </c>
      <c r="B33" s="133"/>
      <c r="C33" s="133"/>
      <c r="D33" s="133"/>
      <c r="E33" s="133"/>
      <c r="F33" s="133"/>
      <c r="G33" s="133"/>
      <c r="H33" s="133"/>
      <c r="I33" s="133"/>
      <c r="J33" s="133"/>
      <c r="K33" s="133"/>
      <c r="L33" s="133"/>
      <c r="M33" s="133"/>
      <c r="N33" s="133"/>
      <c r="O33" s="133"/>
    </row>
    <row r="34" spans="1:15" x14ac:dyDescent="0.3">
      <c r="A34" s="138" t="s">
        <v>22</v>
      </c>
      <c r="B34" s="138"/>
      <c r="C34" s="138"/>
      <c r="D34" s="138"/>
      <c r="E34" s="138"/>
      <c r="F34" s="138"/>
      <c r="G34" s="138"/>
      <c r="H34" s="138"/>
      <c r="I34" s="138"/>
      <c r="J34" s="138"/>
      <c r="K34" s="138"/>
      <c r="L34" s="138"/>
      <c r="M34" s="138"/>
      <c r="N34" s="138"/>
      <c r="O34" s="138"/>
    </row>
    <row r="35" spans="1:15" x14ac:dyDescent="0.3">
      <c r="A35" s="133"/>
      <c r="B35" s="133"/>
      <c r="C35" s="133"/>
      <c r="D35" s="133"/>
      <c r="E35" s="133"/>
      <c r="F35" s="133"/>
      <c r="G35" s="133"/>
      <c r="H35" s="133"/>
      <c r="I35" s="133"/>
      <c r="J35" s="133"/>
      <c r="K35" s="133"/>
      <c r="L35" s="133"/>
      <c r="M35" s="133"/>
      <c r="N35" s="133"/>
      <c r="O35" s="133"/>
    </row>
    <row r="36" spans="1:15" x14ac:dyDescent="0.3">
      <c r="A36" s="133" t="s">
        <v>23</v>
      </c>
      <c r="B36" s="133"/>
      <c r="C36" s="133"/>
      <c r="D36" s="133"/>
      <c r="E36" s="133"/>
      <c r="F36" s="133"/>
      <c r="G36" s="133"/>
      <c r="H36" s="133"/>
      <c r="I36" s="133"/>
      <c r="J36" s="133"/>
      <c r="K36" s="133"/>
      <c r="L36" s="133"/>
      <c r="M36" s="133"/>
      <c r="N36" s="133"/>
      <c r="O36" s="133"/>
    </row>
    <row r="37" spans="1:15" x14ac:dyDescent="0.3">
      <c r="A37" s="138" t="s">
        <v>24</v>
      </c>
      <c r="B37" s="138"/>
      <c r="C37" s="138"/>
      <c r="D37" s="138"/>
      <c r="E37" s="138"/>
      <c r="F37" s="138"/>
      <c r="G37" s="138"/>
      <c r="H37" s="138"/>
      <c r="I37" s="138"/>
      <c r="J37" s="138"/>
      <c r="K37" s="138"/>
      <c r="L37" s="138"/>
      <c r="M37" s="138"/>
      <c r="N37" s="138"/>
      <c r="O37" s="138"/>
    </row>
    <row r="38" spans="1:15" x14ac:dyDescent="0.3">
      <c r="A38" s="133"/>
      <c r="B38" s="133"/>
      <c r="C38" s="133"/>
      <c r="D38" s="133"/>
      <c r="E38" s="133"/>
      <c r="F38" s="133"/>
      <c r="G38" s="133"/>
      <c r="H38" s="133"/>
      <c r="I38" s="133"/>
      <c r="J38" s="133"/>
      <c r="K38" s="133"/>
      <c r="L38" s="133"/>
      <c r="M38" s="133"/>
      <c r="N38" s="133"/>
      <c r="O38" s="133"/>
    </row>
    <row r="39" spans="1:15" x14ac:dyDescent="0.3">
      <c r="A39" s="133" t="s">
        <v>25</v>
      </c>
      <c r="B39" s="133"/>
      <c r="C39" s="133"/>
      <c r="D39" s="133"/>
      <c r="E39" s="133"/>
      <c r="F39" s="133"/>
      <c r="G39" s="133"/>
      <c r="H39" s="133"/>
      <c r="I39" s="133"/>
      <c r="J39" s="133"/>
      <c r="K39" s="133"/>
      <c r="L39" s="133"/>
      <c r="M39" s="133"/>
      <c r="N39" s="133"/>
      <c r="O39" s="133"/>
    </row>
    <row r="40" spans="1:15" x14ac:dyDescent="0.3">
      <c r="A40" s="138" t="s">
        <v>26</v>
      </c>
      <c r="B40" s="138"/>
      <c r="C40" s="138"/>
      <c r="D40" s="138"/>
      <c r="E40" s="138"/>
      <c r="F40" s="138"/>
      <c r="G40" s="138"/>
      <c r="H40" s="138"/>
      <c r="I40" s="138"/>
      <c r="J40" s="138"/>
      <c r="K40" s="138"/>
      <c r="L40" s="138"/>
      <c r="M40" s="138"/>
      <c r="N40" s="138"/>
      <c r="O40" s="138"/>
    </row>
    <row r="41" spans="1:15" x14ac:dyDescent="0.3">
      <c r="A41" s="133"/>
      <c r="B41" s="133"/>
      <c r="C41" s="133"/>
      <c r="D41" s="133"/>
      <c r="E41" s="133"/>
      <c r="F41" s="133"/>
      <c r="G41" s="133"/>
      <c r="H41" s="133"/>
      <c r="I41" s="133"/>
      <c r="J41" s="133"/>
      <c r="K41" s="133"/>
      <c r="L41" s="133"/>
      <c r="M41" s="133"/>
      <c r="N41" s="133"/>
      <c r="O41" s="133"/>
    </row>
    <row r="42" spans="1:15" x14ac:dyDescent="0.3">
      <c r="A42" s="133" t="s">
        <v>27</v>
      </c>
      <c r="B42" s="133"/>
      <c r="C42" s="133"/>
      <c r="D42" s="133"/>
      <c r="E42" s="133"/>
      <c r="F42" s="133"/>
      <c r="G42" s="133"/>
      <c r="H42" s="133"/>
      <c r="I42" s="133"/>
      <c r="J42" s="133"/>
      <c r="K42" s="133"/>
      <c r="L42" s="133"/>
      <c r="M42" s="133"/>
      <c r="N42" s="133"/>
      <c r="O42" s="133"/>
    </row>
    <row r="43" spans="1:15" x14ac:dyDescent="0.3">
      <c r="A43" s="138" t="s">
        <v>28</v>
      </c>
      <c r="B43" s="138"/>
      <c r="C43" s="138"/>
      <c r="D43" s="138"/>
      <c r="E43" s="138"/>
      <c r="F43" s="138"/>
      <c r="G43" s="138"/>
      <c r="H43" s="138"/>
      <c r="I43" s="138"/>
      <c r="J43" s="138"/>
      <c r="K43" s="138"/>
      <c r="L43" s="138"/>
      <c r="M43" s="138"/>
      <c r="N43" s="138"/>
      <c r="O43" s="138"/>
    </row>
    <row r="44" spans="1:15" x14ac:dyDescent="0.3">
      <c r="A44" s="133"/>
      <c r="B44" s="133"/>
      <c r="C44" s="133"/>
      <c r="D44" s="133"/>
      <c r="E44" s="133"/>
      <c r="F44" s="133"/>
      <c r="G44" s="133"/>
      <c r="H44" s="133"/>
      <c r="I44" s="133"/>
      <c r="J44" s="133"/>
      <c r="K44" s="133"/>
      <c r="L44" s="133"/>
      <c r="M44" s="133"/>
      <c r="N44" s="133"/>
      <c r="O44" s="133"/>
    </row>
    <row r="45" spans="1:15" x14ac:dyDescent="0.3">
      <c r="A45" s="133" t="s">
        <v>29</v>
      </c>
      <c r="B45" s="133"/>
      <c r="C45" s="133"/>
      <c r="D45" s="133"/>
      <c r="E45" s="133"/>
      <c r="F45" s="133"/>
      <c r="G45" s="133"/>
      <c r="H45" s="133"/>
      <c r="I45" s="133"/>
      <c r="J45" s="133"/>
      <c r="K45" s="133"/>
      <c r="L45" s="133"/>
      <c r="M45" s="133"/>
      <c r="N45" s="133"/>
      <c r="O45" s="133"/>
    </row>
    <row r="46" spans="1:15" x14ac:dyDescent="0.3">
      <c r="A46" s="138" t="s">
        <v>30</v>
      </c>
      <c r="B46" s="138"/>
      <c r="C46" s="138"/>
      <c r="D46" s="138"/>
      <c r="E46" s="138"/>
      <c r="F46" s="138"/>
      <c r="G46" s="138"/>
      <c r="H46" s="138"/>
      <c r="I46" s="138"/>
      <c r="J46" s="138"/>
      <c r="K46" s="138"/>
      <c r="L46" s="138"/>
      <c r="M46" s="138"/>
      <c r="N46" s="138"/>
      <c r="O46" s="138"/>
    </row>
    <row r="47" spans="1:15" x14ac:dyDescent="0.3">
      <c r="A47" s="133"/>
      <c r="B47" s="133"/>
      <c r="C47" s="133"/>
      <c r="D47" s="133"/>
      <c r="E47" s="133"/>
      <c r="F47" s="133"/>
      <c r="G47" s="133"/>
      <c r="H47" s="133"/>
      <c r="I47" s="133"/>
      <c r="J47" s="133"/>
      <c r="K47" s="133"/>
      <c r="L47" s="133"/>
      <c r="M47" s="133"/>
      <c r="N47" s="133"/>
      <c r="O47" s="133"/>
    </row>
    <row r="48" spans="1:15" x14ac:dyDescent="0.3">
      <c r="A48" s="133" t="s">
        <v>31</v>
      </c>
      <c r="B48" s="133"/>
      <c r="C48" s="133"/>
      <c r="D48" s="133"/>
      <c r="E48" s="133"/>
      <c r="F48" s="133"/>
      <c r="G48" s="133"/>
      <c r="H48" s="133"/>
      <c r="I48" s="133"/>
      <c r="J48" s="133"/>
      <c r="K48" s="133"/>
      <c r="L48" s="133"/>
      <c r="M48" s="133"/>
      <c r="N48" s="133"/>
      <c r="O48" s="133"/>
    </row>
    <row r="49" spans="1:15" x14ac:dyDescent="0.3">
      <c r="A49" s="138" t="s">
        <v>32</v>
      </c>
      <c r="B49" s="138"/>
      <c r="C49" s="138"/>
      <c r="D49" s="138"/>
      <c r="E49" s="138"/>
      <c r="F49" s="138"/>
      <c r="G49" s="138"/>
      <c r="H49" s="138"/>
      <c r="I49" s="138"/>
      <c r="J49" s="138"/>
      <c r="K49" s="138"/>
      <c r="L49" s="138"/>
      <c r="M49" s="138"/>
      <c r="N49" s="138"/>
      <c r="O49" s="138"/>
    </row>
    <row r="50" spans="1:15" x14ac:dyDescent="0.3">
      <c r="A50" s="133"/>
      <c r="B50" s="133"/>
      <c r="C50" s="133"/>
      <c r="D50" s="133"/>
      <c r="E50" s="133"/>
      <c r="F50" s="133"/>
      <c r="G50" s="133"/>
      <c r="H50" s="133"/>
      <c r="I50" s="133"/>
      <c r="J50" s="133"/>
      <c r="K50" s="133"/>
      <c r="L50" s="133"/>
      <c r="M50" s="133"/>
      <c r="N50" s="133"/>
      <c r="O50" s="133"/>
    </row>
    <row r="51" spans="1:15" x14ac:dyDescent="0.3">
      <c r="A51" s="133" t="s">
        <v>33</v>
      </c>
      <c r="B51" s="133"/>
      <c r="C51" s="133"/>
      <c r="D51" s="133"/>
      <c r="E51" s="133"/>
      <c r="F51" s="133"/>
      <c r="G51" s="133"/>
      <c r="H51" s="133"/>
      <c r="I51" s="133"/>
      <c r="J51" s="133"/>
      <c r="K51" s="133"/>
      <c r="L51" s="133"/>
      <c r="M51" s="133"/>
      <c r="N51" s="133"/>
      <c r="O51" s="133"/>
    </row>
    <row r="52" spans="1:15" x14ac:dyDescent="0.3">
      <c r="A52" s="138" t="s">
        <v>34</v>
      </c>
      <c r="B52" s="138"/>
      <c r="C52" s="138"/>
      <c r="D52" s="138"/>
      <c r="E52" s="138"/>
      <c r="F52" s="138"/>
      <c r="G52" s="138"/>
      <c r="H52" s="138"/>
      <c r="I52" s="138"/>
      <c r="J52" s="138"/>
      <c r="K52" s="138"/>
      <c r="L52" s="138"/>
      <c r="M52" s="138"/>
      <c r="N52" s="138"/>
      <c r="O52" s="138"/>
    </row>
    <row r="53" spans="1:15" x14ac:dyDescent="0.3">
      <c r="A53" s="133"/>
      <c r="B53" s="133"/>
      <c r="C53" s="133"/>
      <c r="D53" s="133"/>
      <c r="E53" s="133"/>
      <c r="F53" s="133"/>
      <c r="G53" s="133"/>
      <c r="H53" s="133"/>
      <c r="I53" s="133"/>
      <c r="J53" s="133"/>
      <c r="K53" s="133"/>
      <c r="L53" s="133"/>
      <c r="M53" s="133"/>
      <c r="N53" s="133"/>
      <c r="O53" s="133"/>
    </row>
    <row r="54" spans="1:15" x14ac:dyDescent="0.3">
      <c r="A54" s="133" t="s">
        <v>35</v>
      </c>
      <c r="B54" s="133"/>
      <c r="C54" s="133"/>
      <c r="D54" s="133"/>
      <c r="E54" s="133"/>
      <c r="F54" s="133"/>
      <c r="G54" s="133"/>
      <c r="H54" s="133"/>
      <c r="I54" s="133"/>
      <c r="J54" s="133"/>
      <c r="K54" s="133"/>
      <c r="L54" s="133"/>
      <c r="M54" s="133"/>
      <c r="N54" s="133"/>
      <c r="O54" s="133"/>
    </row>
    <row r="55" spans="1:15" x14ac:dyDescent="0.3">
      <c r="A55" s="138" t="s">
        <v>36</v>
      </c>
      <c r="B55" s="138"/>
      <c r="C55" s="138"/>
      <c r="D55" s="138"/>
      <c r="E55" s="138"/>
      <c r="F55" s="138"/>
      <c r="G55" s="138"/>
      <c r="H55" s="138"/>
      <c r="I55" s="138"/>
      <c r="J55" s="138"/>
      <c r="K55" s="138"/>
      <c r="L55" s="138"/>
      <c r="M55" s="138"/>
      <c r="N55" s="138"/>
      <c r="O55" s="138"/>
    </row>
    <row r="56" spans="1:15" x14ac:dyDescent="0.3">
      <c r="A56" s="133"/>
      <c r="B56" s="133"/>
      <c r="C56" s="133"/>
      <c r="D56" s="133"/>
      <c r="E56" s="133"/>
      <c r="F56" s="133"/>
      <c r="G56" s="133"/>
      <c r="H56" s="133"/>
      <c r="I56" s="133"/>
      <c r="J56" s="133"/>
      <c r="K56" s="133"/>
      <c r="L56" s="133"/>
      <c r="M56" s="133"/>
      <c r="N56" s="133"/>
      <c r="O56" s="133"/>
    </row>
    <row r="57" spans="1:15" x14ac:dyDescent="0.3">
      <c r="A57" s="133" t="s">
        <v>37</v>
      </c>
      <c r="B57" s="133"/>
      <c r="C57" s="133"/>
      <c r="D57" s="133"/>
      <c r="E57" s="133"/>
      <c r="F57" s="133"/>
      <c r="G57" s="133"/>
      <c r="H57" s="133"/>
      <c r="I57" s="133"/>
      <c r="J57" s="133"/>
      <c r="K57" s="133"/>
      <c r="L57" s="133"/>
      <c r="M57" s="133"/>
      <c r="N57" s="133"/>
      <c r="O57" s="133"/>
    </row>
    <row r="58" spans="1:15" x14ac:dyDescent="0.3">
      <c r="A58" s="138" t="s">
        <v>38</v>
      </c>
      <c r="B58" s="138"/>
      <c r="C58" s="138"/>
      <c r="D58" s="138"/>
      <c r="E58" s="138"/>
      <c r="F58" s="138"/>
      <c r="G58" s="138"/>
      <c r="H58" s="138"/>
      <c r="I58" s="138"/>
      <c r="J58" s="138"/>
      <c r="K58" s="138"/>
      <c r="L58" s="138"/>
      <c r="M58" s="138"/>
      <c r="N58" s="138"/>
      <c r="O58" s="138"/>
    </row>
    <row r="59" spans="1:15" x14ac:dyDescent="0.3">
      <c r="A59" s="133"/>
      <c r="B59" s="133"/>
      <c r="C59" s="133"/>
      <c r="D59" s="133"/>
      <c r="E59" s="133"/>
      <c r="F59" s="133"/>
      <c r="G59" s="133"/>
      <c r="H59" s="133"/>
      <c r="I59" s="133"/>
      <c r="J59" s="133"/>
      <c r="K59" s="133"/>
      <c r="L59" s="133"/>
      <c r="M59" s="133"/>
      <c r="N59" s="133"/>
      <c r="O59" s="133"/>
    </row>
    <row r="60" spans="1:15" x14ac:dyDescent="0.3">
      <c r="A60" s="133" t="s">
        <v>39</v>
      </c>
      <c r="B60" s="133"/>
      <c r="C60" s="133"/>
      <c r="D60" s="133"/>
      <c r="E60" s="133"/>
      <c r="F60" s="133"/>
      <c r="G60" s="133"/>
      <c r="H60" s="133"/>
      <c r="I60" s="133"/>
      <c r="J60" s="133"/>
      <c r="K60" s="133"/>
      <c r="L60" s="133"/>
      <c r="M60" s="133"/>
      <c r="N60" s="133"/>
      <c r="O60" s="133"/>
    </row>
    <row r="61" spans="1:15" x14ac:dyDescent="0.3">
      <c r="A61" s="138" t="s">
        <v>40</v>
      </c>
      <c r="B61" s="138"/>
      <c r="C61" s="138"/>
      <c r="D61" s="138"/>
      <c r="E61" s="138"/>
      <c r="F61" s="138"/>
      <c r="G61" s="138"/>
      <c r="H61" s="138"/>
      <c r="I61" s="138"/>
      <c r="J61" s="138"/>
      <c r="K61" s="138"/>
      <c r="L61" s="138"/>
      <c r="M61" s="138"/>
      <c r="N61" s="138"/>
      <c r="O61" s="138"/>
    </row>
    <row r="62" spans="1:15" x14ac:dyDescent="0.3">
      <c r="A62" s="133"/>
      <c r="B62" s="133"/>
      <c r="C62" s="133"/>
      <c r="D62" s="133"/>
      <c r="E62" s="133"/>
      <c r="F62" s="133"/>
      <c r="G62" s="133"/>
      <c r="H62" s="133"/>
      <c r="I62" s="133"/>
      <c r="J62" s="133"/>
      <c r="K62" s="133"/>
      <c r="L62" s="133"/>
      <c r="M62" s="133"/>
      <c r="N62" s="133"/>
      <c r="O62" s="133"/>
    </row>
    <row r="63" spans="1:15" x14ac:dyDescent="0.3">
      <c r="A63" s="133" t="s">
        <v>41</v>
      </c>
      <c r="B63" s="133"/>
      <c r="C63" s="133"/>
      <c r="D63" s="133"/>
      <c r="E63" s="133"/>
      <c r="F63" s="133"/>
      <c r="G63" s="133"/>
      <c r="H63" s="133"/>
      <c r="I63" s="133"/>
      <c r="J63" s="133"/>
      <c r="K63" s="133"/>
      <c r="L63" s="133"/>
      <c r="M63" s="133"/>
      <c r="N63" s="133"/>
      <c r="O63" s="133"/>
    </row>
    <row r="64" spans="1:15" x14ac:dyDescent="0.3">
      <c r="A64" s="138" t="s">
        <v>42</v>
      </c>
      <c r="B64" s="138"/>
      <c r="C64" s="138"/>
      <c r="D64" s="138"/>
      <c r="E64" s="138"/>
      <c r="F64" s="138"/>
      <c r="G64" s="138"/>
      <c r="H64" s="138"/>
      <c r="I64" s="138"/>
      <c r="J64" s="138"/>
      <c r="K64" s="138"/>
      <c r="L64" s="138"/>
      <c r="M64" s="138"/>
      <c r="N64" s="138"/>
      <c r="O64" s="138"/>
    </row>
    <row r="65" spans="1:15" x14ac:dyDescent="0.3">
      <c r="A65" s="133"/>
      <c r="B65" s="133"/>
      <c r="C65" s="133"/>
      <c r="D65" s="133"/>
      <c r="E65" s="133"/>
      <c r="F65" s="133"/>
      <c r="G65" s="133"/>
      <c r="H65" s="133"/>
      <c r="I65" s="133"/>
      <c r="J65" s="133"/>
      <c r="K65" s="133"/>
      <c r="L65" s="133"/>
      <c r="M65" s="133"/>
      <c r="N65" s="133"/>
      <c r="O65" s="133"/>
    </row>
    <row r="66" spans="1:15" x14ac:dyDescent="0.3">
      <c r="A66" s="133" t="s">
        <v>43</v>
      </c>
      <c r="B66" s="133"/>
      <c r="C66" s="133"/>
      <c r="D66" s="133"/>
      <c r="E66" s="133"/>
      <c r="F66" s="133"/>
      <c r="G66" s="133"/>
      <c r="H66" s="133"/>
      <c r="I66" s="133"/>
      <c r="J66" s="133"/>
      <c r="K66" s="133"/>
      <c r="L66" s="133"/>
      <c r="M66" s="133"/>
      <c r="N66" s="133"/>
      <c r="O66" s="133"/>
    </row>
    <row r="67" spans="1:15" x14ac:dyDescent="0.3">
      <c r="A67" s="138" t="s">
        <v>44</v>
      </c>
      <c r="B67" s="138"/>
      <c r="C67" s="138"/>
      <c r="D67" s="138"/>
      <c r="E67" s="138"/>
      <c r="F67" s="138"/>
      <c r="G67" s="138"/>
      <c r="H67" s="138"/>
      <c r="I67" s="138"/>
      <c r="J67" s="138"/>
      <c r="K67" s="138"/>
      <c r="L67" s="138"/>
      <c r="M67" s="138"/>
      <c r="N67" s="138"/>
      <c r="O67" s="138"/>
    </row>
    <row r="68" spans="1:15" x14ac:dyDescent="0.3">
      <c r="A68" s="133"/>
      <c r="B68" s="133"/>
      <c r="C68" s="133"/>
      <c r="D68" s="133"/>
      <c r="E68" s="133"/>
      <c r="F68" s="133"/>
      <c r="G68" s="133"/>
      <c r="H68" s="133"/>
      <c r="I68" s="133"/>
      <c r="J68" s="133"/>
      <c r="K68" s="133"/>
      <c r="L68" s="133"/>
      <c r="M68" s="133"/>
      <c r="N68" s="133"/>
      <c r="O68" s="133"/>
    </row>
    <row r="69" spans="1:15" x14ac:dyDescent="0.3">
      <c r="A69" s="133" t="s">
        <v>45</v>
      </c>
      <c r="B69" s="133"/>
      <c r="C69" s="133"/>
      <c r="D69" s="133"/>
      <c r="E69" s="133"/>
      <c r="F69" s="133"/>
      <c r="G69" s="133"/>
      <c r="H69" s="133"/>
      <c r="I69" s="133"/>
      <c r="J69" s="133"/>
      <c r="K69" s="133"/>
      <c r="L69" s="133"/>
      <c r="M69" s="133"/>
      <c r="N69" s="133"/>
      <c r="O69" s="133"/>
    </row>
    <row r="70" spans="1:15" x14ac:dyDescent="0.3">
      <c r="A70" s="138" t="s">
        <v>46</v>
      </c>
      <c r="B70" s="138"/>
      <c r="C70" s="138"/>
      <c r="D70" s="138"/>
      <c r="E70" s="138"/>
      <c r="F70" s="138"/>
      <c r="G70" s="138"/>
      <c r="H70" s="138"/>
      <c r="I70" s="138"/>
      <c r="J70" s="138"/>
      <c r="K70" s="138"/>
      <c r="L70" s="138"/>
      <c r="M70" s="138"/>
      <c r="N70" s="138"/>
      <c r="O70" s="138"/>
    </row>
    <row r="71" spans="1:15" x14ac:dyDescent="0.3">
      <c r="A71" s="133"/>
      <c r="B71" s="133"/>
      <c r="C71" s="133"/>
      <c r="D71" s="133"/>
      <c r="E71" s="133"/>
      <c r="F71" s="133"/>
      <c r="G71" s="133"/>
      <c r="H71" s="133"/>
      <c r="I71" s="133"/>
      <c r="J71" s="133"/>
      <c r="K71" s="133"/>
      <c r="L71" s="133"/>
      <c r="M71" s="133"/>
      <c r="N71" s="133"/>
      <c r="O71" s="133"/>
    </row>
    <row r="72" spans="1:15" x14ac:dyDescent="0.3">
      <c r="A72" s="133" t="s">
        <v>47</v>
      </c>
      <c r="B72" s="133"/>
      <c r="C72" s="133"/>
      <c r="D72" s="133"/>
      <c r="E72" s="133"/>
      <c r="F72" s="133"/>
      <c r="G72" s="133"/>
      <c r="H72" s="133"/>
      <c r="I72" s="133"/>
      <c r="J72" s="133"/>
      <c r="K72" s="133"/>
      <c r="L72" s="133"/>
      <c r="M72" s="133"/>
      <c r="N72" s="133"/>
      <c r="O72" s="133"/>
    </row>
    <row r="73" spans="1:15" x14ac:dyDescent="0.3">
      <c r="A73" s="138" t="s">
        <v>48</v>
      </c>
      <c r="B73" s="138"/>
      <c r="C73" s="138"/>
      <c r="D73" s="138"/>
      <c r="E73" s="138"/>
      <c r="F73" s="138"/>
      <c r="G73" s="138"/>
      <c r="H73" s="138"/>
      <c r="I73" s="138"/>
      <c r="J73" s="138"/>
      <c r="K73" s="138"/>
      <c r="L73" s="138"/>
      <c r="M73" s="138"/>
      <c r="N73" s="138"/>
      <c r="O73" s="138"/>
    </row>
    <row r="74" spans="1:15" x14ac:dyDescent="0.3">
      <c r="A74" s="133"/>
      <c r="B74" s="133"/>
      <c r="C74" s="133"/>
      <c r="D74" s="133"/>
      <c r="E74" s="133"/>
      <c r="F74" s="133"/>
      <c r="G74" s="133"/>
      <c r="H74" s="133"/>
      <c r="I74" s="133"/>
      <c r="J74" s="133"/>
      <c r="K74" s="133"/>
      <c r="L74" s="133"/>
      <c r="M74" s="133"/>
      <c r="N74" s="133"/>
      <c r="O74" s="133"/>
    </row>
    <row r="75" spans="1:15" x14ac:dyDescent="0.3">
      <c r="A75" s="133" t="s">
        <v>49</v>
      </c>
      <c r="B75" s="133"/>
      <c r="C75" s="133"/>
      <c r="D75" s="133"/>
      <c r="E75" s="133"/>
      <c r="F75" s="133"/>
      <c r="G75" s="133"/>
      <c r="H75" s="133"/>
      <c r="I75" s="133"/>
      <c r="J75" s="133"/>
      <c r="K75" s="133"/>
      <c r="L75" s="133"/>
      <c r="M75" s="133"/>
      <c r="N75" s="133"/>
      <c r="O75" s="133"/>
    </row>
    <row r="76" spans="1:15" x14ac:dyDescent="0.3">
      <c r="A76" s="138" t="s">
        <v>50</v>
      </c>
      <c r="B76" s="138"/>
      <c r="C76" s="138"/>
      <c r="D76" s="138"/>
      <c r="E76" s="138"/>
      <c r="F76" s="138"/>
      <c r="G76" s="138"/>
      <c r="H76" s="138"/>
      <c r="I76" s="138"/>
      <c r="J76" s="138"/>
      <c r="K76" s="138"/>
      <c r="L76" s="138"/>
      <c r="M76" s="138"/>
      <c r="N76" s="138"/>
      <c r="O76" s="138"/>
    </row>
    <row r="77" spans="1:15" x14ac:dyDescent="0.3">
      <c r="A77" s="133"/>
      <c r="B77" s="133"/>
      <c r="C77" s="133"/>
      <c r="D77" s="133"/>
      <c r="E77" s="133"/>
      <c r="F77" s="133"/>
      <c r="G77" s="133"/>
      <c r="H77" s="133"/>
      <c r="I77" s="133"/>
      <c r="J77" s="133"/>
      <c r="K77" s="133"/>
      <c r="L77" s="133"/>
      <c r="M77" s="133"/>
      <c r="N77" s="133"/>
      <c r="O77" s="133"/>
    </row>
    <row r="78" spans="1:15" x14ac:dyDescent="0.3">
      <c r="A78" s="133" t="s">
        <v>51</v>
      </c>
      <c r="B78" s="133"/>
      <c r="C78" s="133"/>
      <c r="D78" s="133"/>
      <c r="E78" s="133"/>
      <c r="F78" s="133"/>
      <c r="G78" s="133"/>
      <c r="H78" s="133"/>
      <c r="I78" s="133"/>
      <c r="J78" s="133"/>
      <c r="K78" s="133"/>
      <c r="L78" s="133"/>
      <c r="M78" s="133"/>
      <c r="N78" s="133"/>
      <c r="O78" s="133"/>
    </row>
    <row r="79" spans="1:15" x14ac:dyDescent="0.3">
      <c r="A79" s="138" t="s">
        <v>52</v>
      </c>
      <c r="B79" s="138"/>
      <c r="C79" s="138"/>
      <c r="D79" s="138"/>
      <c r="E79" s="138"/>
      <c r="F79" s="138"/>
      <c r="G79" s="138"/>
      <c r="H79" s="138"/>
      <c r="I79" s="138"/>
      <c r="J79" s="138"/>
      <c r="K79" s="138"/>
      <c r="L79" s="138"/>
      <c r="M79" s="138"/>
      <c r="N79" s="138"/>
      <c r="O79" s="138"/>
    </row>
    <row r="80" spans="1:15" x14ac:dyDescent="0.3">
      <c r="A80" s="133"/>
      <c r="B80" s="133"/>
      <c r="C80" s="133"/>
      <c r="D80" s="133"/>
      <c r="E80" s="133"/>
      <c r="F80" s="133"/>
      <c r="G80" s="133"/>
      <c r="H80" s="133"/>
      <c r="I80" s="133"/>
      <c r="J80" s="133"/>
      <c r="K80" s="133"/>
      <c r="L80" s="133"/>
      <c r="M80" s="133"/>
      <c r="N80" s="133"/>
      <c r="O80" s="133"/>
    </row>
    <row r="81" spans="1:15" x14ac:dyDescent="0.3">
      <c r="A81" s="133" t="s">
        <v>53</v>
      </c>
      <c r="B81" s="133"/>
      <c r="C81" s="133"/>
      <c r="D81" s="133"/>
      <c r="E81" s="133"/>
      <c r="F81" s="133"/>
      <c r="G81" s="133"/>
      <c r="H81" s="133"/>
      <c r="I81" s="133"/>
      <c r="J81" s="133"/>
      <c r="K81" s="133"/>
      <c r="L81" s="133"/>
      <c r="M81" s="133"/>
      <c r="N81" s="133"/>
      <c r="O81" s="133"/>
    </row>
    <row r="82" spans="1:15" x14ac:dyDescent="0.3">
      <c r="A82" s="138" t="s">
        <v>54</v>
      </c>
      <c r="B82" s="138"/>
      <c r="C82" s="138"/>
      <c r="D82" s="138"/>
      <c r="E82" s="138"/>
      <c r="F82" s="138"/>
      <c r="G82" s="138"/>
      <c r="H82" s="138"/>
      <c r="I82" s="138"/>
      <c r="J82" s="138"/>
      <c r="K82" s="138"/>
      <c r="L82" s="138"/>
      <c r="M82" s="138"/>
      <c r="N82" s="138"/>
      <c r="O82" s="138"/>
    </row>
    <row r="83" spans="1:15" x14ac:dyDescent="0.3">
      <c r="A83" s="133"/>
      <c r="B83" s="133"/>
      <c r="C83" s="133"/>
      <c r="D83" s="133"/>
      <c r="E83" s="133"/>
      <c r="F83" s="133"/>
      <c r="G83" s="133"/>
      <c r="H83" s="133"/>
      <c r="I83" s="133"/>
      <c r="J83" s="133"/>
      <c r="K83" s="133"/>
      <c r="L83" s="133"/>
      <c r="M83" s="133"/>
      <c r="N83" s="133"/>
      <c r="O83" s="133"/>
    </row>
    <row r="84" spans="1:15" x14ac:dyDescent="0.3">
      <c r="A84" s="133" t="s">
        <v>55</v>
      </c>
      <c r="B84" s="133"/>
      <c r="C84" s="133"/>
      <c r="D84" s="133"/>
      <c r="E84" s="133"/>
      <c r="F84" s="133"/>
      <c r="G84" s="133"/>
      <c r="H84" s="133"/>
      <c r="I84" s="133"/>
      <c r="J84" s="133"/>
      <c r="K84" s="133"/>
      <c r="L84" s="133"/>
      <c r="M84" s="133"/>
      <c r="N84" s="133"/>
      <c r="O84" s="133"/>
    </row>
    <row r="85" spans="1:15" x14ac:dyDescent="0.3">
      <c r="A85" s="138" t="s">
        <v>56</v>
      </c>
      <c r="B85" s="138"/>
      <c r="C85" s="138"/>
      <c r="D85" s="138"/>
      <c r="E85" s="138"/>
      <c r="F85" s="138"/>
      <c r="G85" s="138"/>
      <c r="H85" s="138"/>
      <c r="I85" s="138"/>
      <c r="J85" s="138"/>
      <c r="K85" s="138"/>
      <c r="L85" s="138"/>
      <c r="M85" s="138"/>
      <c r="N85" s="138"/>
      <c r="O85" s="138"/>
    </row>
    <row r="86" spans="1:15" x14ac:dyDescent="0.3">
      <c r="A86" s="133"/>
      <c r="B86" s="133"/>
      <c r="C86" s="133"/>
      <c r="D86" s="133"/>
      <c r="E86" s="133"/>
      <c r="F86" s="133"/>
      <c r="G86" s="133"/>
      <c r="H86" s="133"/>
      <c r="I86" s="133"/>
      <c r="J86" s="133"/>
      <c r="K86" s="133"/>
      <c r="L86" s="133"/>
      <c r="M86" s="133"/>
      <c r="N86" s="133"/>
      <c r="O86" s="133"/>
    </row>
    <row r="87" spans="1:15" x14ac:dyDescent="0.3">
      <c r="A87" s="133" t="s">
        <v>57</v>
      </c>
      <c r="B87" s="133"/>
      <c r="C87" s="133"/>
      <c r="D87" s="133"/>
      <c r="E87" s="133"/>
      <c r="F87" s="133"/>
      <c r="G87" s="133"/>
      <c r="H87" s="133"/>
      <c r="I87" s="133"/>
      <c r="J87" s="133"/>
      <c r="K87" s="133"/>
      <c r="L87" s="133"/>
      <c r="M87" s="133"/>
      <c r="N87" s="133"/>
      <c r="O87" s="133"/>
    </row>
    <row r="88" spans="1:15" x14ac:dyDescent="0.3">
      <c r="A88" s="138" t="s">
        <v>58</v>
      </c>
      <c r="B88" s="138"/>
      <c r="C88" s="138"/>
      <c r="D88" s="138"/>
      <c r="E88" s="138"/>
      <c r="F88" s="138"/>
      <c r="G88" s="138"/>
      <c r="H88" s="138"/>
      <c r="I88" s="138"/>
      <c r="J88" s="138"/>
      <c r="K88" s="138"/>
      <c r="L88" s="138"/>
      <c r="M88" s="138"/>
      <c r="N88" s="138"/>
      <c r="O88" s="138"/>
    </row>
    <row r="89" spans="1:15" x14ac:dyDescent="0.3">
      <c r="A89" s="133"/>
      <c r="B89" s="133"/>
      <c r="C89" s="133"/>
      <c r="D89" s="133"/>
      <c r="E89" s="133"/>
      <c r="F89" s="133"/>
      <c r="G89" s="133"/>
      <c r="H89" s="133"/>
      <c r="I89" s="133"/>
      <c r="J89" s="133"/>
      <c r="K89" s="133"/>
      <c r="L89" s="133"/>
      <c r="M89" s="133"/>
      <c r="N89" s="133"/>
      <c r="O89" s="133"/>
    </row>
    <row r="90" spans="1:15" x14ac:dyDescent="0.3">
      <c r="A90" s="133" t="s">
        <v>59</v>
      </c>
      <c r="B90" s="133"/>
      <c r="C90" s="133"/>
      <c r="D90" s="133"/>
      <c r="E90" s="133"/>
      <c r="F90" s="133"/>
      <c r="G90" s="133"/>
      <c r="H90" s="133"/>
      <c r="I90" s="133"/>
      <c r="J90" s="133"/>
      <c r="K90" s="133"/>
      <c r="L90" s="133"/>
      <c r="M90" s="133"/>
      <c r="N90" s="133"/>
      <c r="O90" s="133"/>
    </row>
    <row r="91" spans="1:15" x14ac:dyDescent="0.3">
      <c r="A91" s="138" t="s">
        <v>60</v>
      </c>
      <c r="B91" s="138"/>
      <c r="C91" s="138"/>
      <c r="D91" s="138"/>
      <c r="E91" s="138"/>
      <c r="F91" s="138"/>
      <c r="G91" s="138"/>
      <c r="H91" s="138"/>
      <c r="I91" s="138"/>
      <c r="J91" s="138"/>
      <c r="K91" s="138"/>
      <c r="L91" s="138"/>
      <c r="M91" s="138"/>
      <c r="N91" s="138"/>
      <c r="O91" s="138"/>
    </row>
    <row r="92" spans="1:15" x14ac:dyDescent="0.3">
      <c r="A92" s="133"/>
      <c r="B92" s="133"/>
      <c r="C92" s="133"/>
      <c r="D92" s="133"/>
      <c r="E92" s="133"/>
      <c r="F92" s="133"/>
      <c r="G92" s="133"/>
      <c r="H92" s="133"/>
      <c r="I92" s="133"/>
      <c r="J92" s="133"/>
      <c r="K92" s="133"/>
      <c r="L92" s="133"/>
      <c r="M92" s="133"/>
      <c r="N92" s="133"/>
      <c r="O92" s="133"/>
    </row>
    <row r="93" spans="1:15" x14ac:dyDescent="0.3">
      <c r="A93" s="133" t="s">
        <v>61</v>
      </c>
      <c r="B93" s="133"/>
      <c r="C93" s="133"/>
      <c r="D93" s="133"/>
      <c r="E93" s="133"/>
      <c r="F93" s="133"/>
      <c r="G93" s="133"/>
      <c r="H93" s="133"/>
      <c r="I93" s="133"/>
      <c r="J93" s="133"/>
      <c r="K93" s="133"/>
      <c r="L93" s="133"/>
      <c r="M93" s="133"/>
      <c r="N93" s="133"/>
      <c r="O93" s="133"/>
    </row>
    <row r="94" spans="1:15" x14ac:dyDescent="0.3">
      <c r="A94" s="138" t="s">
        <v>62</v>
      </c>
      <c r="B94" s="138"/>
      <c r="C94" s="138"/>
      <c r="D94" s="138"/>
      <c r="E94" s="138"/>
      <c r="F94" s="138"/>
      <c r="G94" s="138"/>
      <c r="H94" s="138"/>
      <c r="I94" s="138"/>
      <c r="J94" s="138"/>
      <c r="K94" s="138"/>
      <c r="L94" s="138"/>
      <c r="M94" s="138"/>
      <c r="N94" s="138"/>
      <c r="O94" s="138"/>
    </row>
    <row r="95" spans="1:15" x14ac:dyDescent="0.3">
      <c r="A95" s="133"/>
      <c r="B95" s="133"/>
      <c r="C95" s="133"/>
      <c r="D95" s="133"/>
      <c r="E95" s="133"/>
      <c r="F95" s="133"/>
      <c r="G95" s="133"/>
      <c r="H95" s="133"/>
      <c r="I95" s="133"/>
      <c r="J95" s="133"/>
      <c r="K95" s="133"/>
      <c r="L95" s="133"/>
      <c r="M95" s="133"/>
      <c r="N95" s="133"/>
      <c r="O95" s="133"/>
    </row>
    <row r="96" spans="1:15" x14ac:dyDescent="0.3">
      <c r="A96" s="133" t="s">
        <v>63</v>
      </c>
      <c r="B96" s="133"/>
      <c r="C96" s="133"/>
      <c r="D96" s="133"/>
      <c r="E96" s="133"/>
      <c r="F96" s="133"/>
      <c r="G96" s="133"/>
      <c r="H96" s="133"/>
      <c r="I96" s="133"/>
      <c r="J96" s="133"/>
      <c r="K96" s="133"/>
      <c r="L96" s="133"/>
      <c r="M96" s="133"/>
      <c r="N96" s="133"/>
      <c r="O96" s="133"/>
    </row>
    <row r="97" spans="1:15" x14ac:dyDescent="0.3">
      <c r="A97" s="138" t="s">
        <v>64</v>
      </c>
      <c r="B97" s="138"/>
      <c r="C97" s="138"/>
      <c r="D97" s="138"/>
      <c r="E97" s="138"/>
      <c r="F97" s="138"/>
      <c r="G97" s="138"/>
      <c r="H97" s="138"/>
      <c r="I97" s="138"/>
      <c r="J97" s="138"/>
      <c r="K97" s="138"/>
      <c r="L97" s="138"/>
      <c r="M97" s="138"/>
      <c r="N97" s="138"/>
      <c r="O97" s="138"/>
    </row>
    <row r="98" spans="1:15" x14ac:dyDescent="0.3">
      <c r="A98" s="133"/>
      <c r="B98" s="133"/>
      <c r="C98" s="133"/>
      <c r="D98" s="133"/>
      <c r="E98" s="133"/>
      <c r="F98" s="133"/>
      <c r="G98" s="133"/>
      <c r="H98" s="133"/>
      <c r="I98" s="133"/>
      <c r="J98" s="133"/>
      <c r="K98" s="133"/>
      <c r="L98" s="133"/>
      <c r="M98" s="133"/>
      <c r="N98" s="133"/>
      <c r="O98" s="133"/>
    </row>
    <row r="99" spans="1:15" x14ac:dyDescent="0.3">
      <c r="A99" s="133" t="s">
        <v>65</v>
      </c>
      <c r="B99" s="133"/>
      <c r="C99" s="133"/>
      <c r="D99" s="133"/>
      <c r="E99" s="133"/>
      <c r="F99" s="133"/>
      <c r="G99" s="133"/>
      <c r="H99" s="133"/>
      <c r="I99" s="133"/>
      <c r="J99" s="133"/>
      <c r="K99" s="133"/>
      <c r="L99" s="133"/>
      <c r="M99" s="133"/>
      <c r="N99" s="133"/>
      <c r="O99" s="133"/>
    </row>
    <row r="100" spans="1:15" x14ac:dyDescent="0.3">
      <c r="A100" s="138" t="s">
        <v>66</v>
      </c>
      <c r="B100" s="138"/>
      <c r="C100" s="138"/>
      <c r="D100" s="138"/>
      <c r="E100" s="138"/>
      <c r="F100" s="138"/>
      <c r="G100" s="138"/>
      <c r="H100" s="138"/>
      <c r="I100" s="138"/>
      <c r="J100" s="138"/>
      <c r="K100" s="138"/>
      <c r="L100" s="138"/>
      <c r="M100" s="138"/>
      <c r="N100" s="138"/>
      <c r="O100" s="138"/>
    </row>
    <row r="101" spans="1:15" x14ac:dyDescent="0.3">
      <c r="A101" s="133"/>
      <c r="B101" s="133"/>
      <c r="C101" s="133"/>
      <c r="D101" s="133"/>
      <c r="E101" s="133"/>
      <c r="F101" s="133"/>
      <c r="G101" s="133"/>
      <c r="H101" s="133"/>
      <c r="I101" s="133"/>
      <c r="J101" s="133"/>
      <c r="K101" s="133"/>
      <c r="L101" s="133"/>
      <c r="M101" s="133"/>
      <c r="N101" s="133"/>
      <c r="O101" s="133"/>
    </row>
    <row r="102" spans="1:15" x14ac:dyDescent="0.3">
      <c r="A102" s="133" t="s">
        <v>67</v>
      </c>
      <c r="B102" s="133"/>
      <c r="C102" s="133"/>
      <c r="D102" s="133"/>
      <c r="E102" s="133"/>
      <c r="F102" s="133"/>
      <c r="G102" s="133"/>
      <c r="H102" s="133"/>
      <c r="I102" s="133"/>
      <c r="J102" s="133"/>
      <c r="K102" s="133"/>
      <c r="L102" s="133"/>
      <c r="M102" s="133"/>
      <c r="N102" s="133"/>
      <c r="O102" s="133"/>
    </row>
    <row r="103" spans="1:15" x14ac:dyDescent="0.3">
      <c r="A103" s="138" t="s">
        <v>68</v>
      </c>
      <c r="B103" s="138"/>
      <c r="C103" s="138"/>
      <c r="D103" s="138"/>
      <c r="E103" s="138"/>
      <c r="F103" s="138"/>
      <c r="G103" s="138"/>
      <c r="H103" s="138"/>
      <c r="I103" s="138"/>
      <c r="J103" s="138"/>
      <c r="K103" s="138"/>
      <c r="L103" s="138"/>
      <c r="M103" s="138"/>
      <c r="N103" s="138"/>
      <c r="O103" s="138"/>
    </row>
    <row r="104" spans="1:15" x14ac:dyDescent="0.3">
      <c r="A104" s="133"/>
      <c r="B104" s="133"/>
      <c r="C104" s="133"/>
      <c r="D104" s="133"/>
      <c r="E104" s="133"/>
      <c r="F104" s="133"/>
      <c r="G104" s="133"/>
      <c r="H104" s="133"/>
      <c r="I104" s="133"/>
      <c r="J104" s="133"/>
      <c r="K104" s="133"/>
      <c r="L104" s="133"/>
      <c r="M104" s="133"/>
      <c r="N104" s="133"/>
      <c r="O104" s="133"/>
    </row>
    <row r="105" spans="1:15" x14ac:dyDescent="0.3">
      <c r="A105" s="133" t="s">
        <v>69</v>
      </c>
      <c r="B105" s="133"/>
      <c r="C105" s="133"/>
      <c r="D105" s="133"/>
      <c r="E105" s="133"/>
      <c r="F105" s="133"/>
      <c r="G105" s="133"/>
      <c r="H105" s="133"/>
      <c r="I105" s="133"/>
      <c r="J105" s="133"/>
      <c r="K105" s="133"/>
      <c r="L105" s="133"/>
      <c r="M105" s="133"/>
      <c r="N105" s="133"/>
      <c r="O105" s="133"/>
    </row>
    <row r="106" spans="1:15" x14ac:dyDescent="0.3">
      <c r="A106" s="138" t="s">
        <v>70</v>
      </c>
      <c r="B106" s="138"/>
      <c r="C106" s="138"/>
      <c r="D106" s="138"/>
      <c r="E106" s="138"/>
      <c r="F106" s="138"/>
      <c r="G106" s="138"/>
      <c r="H106" s="138"/>
      <c r="I106" s="138"/>
      <c r="J106" s="138"/>
      <c r="K106" s="138"/>
      <c r="L106" s="138"/>
      <c r="M106" s="138"/>
      <c r="N106" s="138"/>
      <c r="O106" s="138"/>
    </row>
    <row r="107" spans="1:15" x14ac:dyDescent="0.3">
      <c r="A107" s="133"/>
      <c r="B107" s="133"/>
      <c r="C107" s="133"/>
      <c r="D107" s="133"/>
      <c r="E107" s="133"/>
      <c r="F107" s="133"/>
      <c r="G107" s="133"/>
      <c r="H107" s="133"/>
      <c r="I107" s="133"/>
      <c r="J107" s="133"/>
      <c r="K107" s="133"/>
      <c r="L107" s="133"/>
      <c r="M107" s="133"/>
      <c r="N107" s="133"/>
      <c r="O107" s="133"/>
    </row>
    <row r="108" spans="1:15" x14ac:dyDescent="0.3">
      <c r="A108" s="133" t="s">
        <v>71</v>
      </c>
      <c r="B108" s="133"/>
      <c r="C108" s="133"/>
      <c r="D108" s="133"/>
      <c r="E108" s="133"/>
      <c r="F108" s="133"/>
      <c r="G108" s="133"/>
      <c r="H108" s="133"/>
      <c r="I108" s="133"/>
      <c r="J108" s="133"/>
      <c r="K108" s="133"/>
      <c r="L108" s="133"/>
      <c r="M108" s="133"/>
      <c r="N108" s="133"/>
      <c r="O108" s="133"/>
    </row>
    <row r="109" spans="1:15" x14ac:dyDescent="0.3">
      <c r="A109" s="138" t="s">
        <v>72</v>
      </c>
      <c r="B109" s="138"/>
      <c r="C109" s="138"/>
      <c r="D109" s="138"/>
      <c r="E109" s="138"/>
      <c r="F109" s="138"/>
      <c r="G109" s="138"/>
      <c r="H109" s="138"/>
      <c r="I109" s="138"/>
      <c r="J109" s="138"/>
      <c r="K109" s="138"/>
      <c r="L109" s="138"/>
      <c r="M109" s="138"/>
      <c r="N109" s="138"/>
      <c r="O109" s="138"/>
    </row>
    <row r="110" spans="1:15" x14ac:dyDescent="0.3">
      <c r="A110" s="133"/>
      <c r="B110" s="133"/>
      <c r="C110" s="133"/>
      <c r="D110" s="133"/>
      <c r="E110" s="133"/>
      <c r="F110" s="133"/>
      <c r="G110" s="133"/>
      <c r="H110" s="133"/>
      <c r="I110" s="133"/>
      <c r="J110" s="133"/>
      <c r="K110" s="133"/>
      <c r="L110" s="133"/>
      <c r="M110" s="133"/>
      <c r="N110" s="133"/>
      <c r="O110" s="133"/>
    </row>
    <row r="111" spans="1:15" x14ac:dyDescent="0.3">
      <c r="A111" s="133" t="s">
        <v>73</v>
      </c>
      <c r="B111" s="133"/>
      <c r="C111" s="133"/>
      <c r="D111" s="133"/>
      <c r="E111" s="133"/>
      <c r="F111" s="133"/>
      <c r="G111" s="133"/>
      <c r="H111" s="133"/>
      <c r="I111" s="133"/>
      <c r="J111" s="133"/>
      <c r="K111" s="133"/>
      <c r="L111" s="133"/>
      <c r="M111" s="133"/>
      <c r="N111" s="133"/>
      <c r="O111" s="133"/>
    </row>
    <row r="112" spans="1:15" x14ac:dyDescent="0.3">
      <c r="A112" s="138" t="s">
        <v>74</v>
      </c>
      <c r="B112" s="138"/>
      <c r="C112" s="138"/>
      <c r="D112" s="138"/>
      <c r="E112" s="138"/>
      <c r="F112" s="138"/>
      <c r="G112" s="138"/>
      <c r="H112" s="138"/>
      <c r="I112" s="138"/>
      <c r="J112" s="138"/>
      <c r="K112" s="138"/>
      <c r="L112" s="138"/>
      <c r="M112" s="138"/>
      <c r="N112" s="138"/>
      <c r="O112" s="138"/>
    </row>
    <row r="113" spans="1:15" x14ac:dyDescent="0.3">
      <c r="A113" s="133"/>
      <c r="B113" s="133"/>
      <c r="C113" s="133"/>
      <c r="D113" s="133"/>
      <c r="E113" s="133"/>
      <c r="F113" s="133"/>
      <c r="G113" s="133"/>
      <c r="H113" s="133"/>
      <c r="I113" s="133"/>
      <c r="J113" s="133"/>
      <c r="K113" s="133"/>
      <c r="L113" s="133"/>
      <c r="M113" s="133"/>
      <c r="N113" s="133"/>
      <c r="O113" s="133"/>
    </row>
    <row r="114" spans="1:15" x14ac:dyDescent="0.3">
      <c r="A114" s="133" t="s">
        <v>75</v>
      </c>
      <c r="B114" s="133"/>
      <c r="C114" s="133"/>
      <c r="D114" s="133"/>
      <c r="E114" s="133"/>
      <c r="F114" s="133"/>
      <c r="G114" s="133"/>
      <c r="H114" s="133"/>
      <c r="I114" s="133"/>
      <c r="J114" s="133"/>
      <c r="K114" s="133"/>
      <c r="L114" s="133"/>
      <c r="M114" s="133"/>
      <c r="N114" s="133"/>
      <c r="O114" s="133"/>
    </row>
    <row r="115" spans="1:15" x14ac:dyDescent="0.3">
      <c r="A115" s="138" t="s">
        <v>76</v>
      </c>
      <c r="B115" s="138"/>
      <c r="C115" s="138"/>
      <c r="D115" s="138"/>
      <c r="E115" s="138"/>
      <c r="F115" s="138"/>
      <c r="G115" s="138"/>
      <c r="H115" s="138"/>
      <c r="I115" s="138"/>
      <c r="J115" s="138"/>
      <c r="K115" s="138"/>
      <c r="L115" s="138"/>
      <c r="M115" s="138"/>
      <c r="N115" s="138"/>
      <c r="O115" s="138"/>
    </row>
    <row r="116" spans="1:15" x14ac:dyDescent="0.3">
      <c r="A116" s="133"/>
      <c r="B116" s="133"/>
      <c r="C116" s="133"/>
      <c r="D116" s="133"/>
      <c r="E116" s="133"/>
      <c r="F116" s="133"/>
      <c r="G116" s="133"/>
      <c r="H116" s="133"/>
      <c r="I116" s="133"/>
      <c r="J116" s="133"/>
      <c r="K116" s="133"/>
      <c r="L116" s="133"/>
      <c r="M116" s="133"/>
      <c r="N116" s="133"/>
      <c r="O116" s="133"/>
    </row>
    <row r="117" spans="1:15" x14ac:dyDescent="0.3">
      <c r="A117" s="133" t="s">
        <v>77</v>
      </c>
      <c r="B117" s="133"/>
      <c r="C117" s="133"/>
      <c r="D117" s="133"/>
      <c r="E117" s="133"/>
      <c r="F117" s="133"/>
      <c r="G117" s="133"/>
      <c r="H117" s="133"/>
      <c r="I117" s="133"/>
      <c r="J117" s="133"/>
      <c r="K117" s="133"/>
      <c r="L117" s="133"/>
      <c r="M117" s="133"/>
      <c r="N117" s="133"/>
      <c r="O117" s="133"/>
    </row>
    <row r="118" spans="1:15" x14ac:dyDescent="0.3">
      <c r="A118" s="138" t="s">
        <v>78</v>
      </c>
      <c r="B118" s="138"/>
      <c r="C118" s="138"/>
      <c r="D118" s="138"/>
      <c r="E118" s="138"/>
      <c r="F118" s="138"/>
      <c r="G118" s="138"/>
      <c r="H118" s="138"/>
      <c r="I118" s="138"/>
      <c r="J118" s="138"/>
      <c r="K118" s="138"/>
      <c r="L118" s="138"/>
      <c r="M118" s="138"/>
      <c r="N118" s="138"/>
      <c r="O118" s="138"/>
    </row>
    <row r="119" spans="1:15" x14ac:dyDescent="0.3">
      <c r="A119" s="133"/>
      <c r="B119" s="133"/>
      <c r="C119" s="133"/>
      <c r="D119" s="133"/>
      <c r="E119" s="133"/>
      <c r="F119" s="133"/>
      <c r="G119" s="133"/>
      <c r="H119" s="133"/>
      <c r="I119" s="133"/>
      <c r="J119" s="133"/>
      <c r="K119" s="133"/>
      <c r="L119" s="133"/>
      <c r="M119" s="133"/>
      <c r="N119" s="133"/>
      <c r="O119" s="133"/>
    </row>
    <row r="120" spans="1:15" x14ac:dyDescent="0.3">
      <c r="A120" s="133" t="s">
        <v>79</v>
      </c>
      <c r="B120" s="133"/>
      <c r="C120" s="133"/>
      <c r="D120" s="133"/>
      <c r="E120" s="133"/>
      <c r="F120" s="133"/>
      <c r="G120" s="133"/>
      <c r="H120" s="133"/>
      <c r="I120" s="133"/>
      <c r="J120" s="133"/>
      <c r="K120" s="133"/>
      <c r="L120" s="133"/>
      <c r="M120" s="133"/>
      <c r="N120" s="133"/>
      <c r="O120" s="133"/>
    </row>
    <row r="121" spans="1:15" x14ac:dyDescent="0.3">
      <c r="A121" s="138" t="s">
        <v>80</v>
      </c>
      <c r="B121" s="138"/>
      <c r="C121" s="138"/>
      <c r="D121" s="138"/>
      <c r="E121" s="138"/>
      <c r="F121" s="138"/>
      <c r="G121" s="138"/>
      <c r="H121" s="138"/>
      <c r="I121" s="138"/>
      <c r="J121" s="138"/>
      <c r="K121" s="138"/>
      <c r="L121" s="138"/>
      <c r="M121" s="138"/>
      <c r="N121" s="138"/>
      <c r="O121" s="138"/>
    </row>
    <row r="122" spans="1:15" x14ac:dyDescent="0.3">
      <c r="A122" s="133"/>
      <c r="B122" s="133"/>
      <c r="C122" s="133"/>
      <c r="D122" s="133"/>
      <c r="E122" s="133"/>
      <c r="F122" s="133"/>
      <c r="G122" s="133"/>
      <c r="H122" s="133"/>
      <c r="I122" s="133"/>
      <c r="J122" s="133"/>
      <c r="K122" s="133"/>
      <c r="L122" s="133"/>
      <c r="M122" s="133"/>
      <c r="N122" s="133"/>
      <c r="O122" s="133"/>
    </row>
    <row r="123" spans="1:15" x14ac:dyDescent="0.3">
      <c r="A123" s="133" t="s">
        <v>81</v>
      </c>
      <c r="B123" s="133"/>
      <c r="C123" s="133"/>
      <c r="D123" s="133"/>
      <c r="E123" s="133"/>
      <c r="F123" s="133"/>
      <c r="G123" s="133"/>
      <c r="H123" s="133"/>
      <c r="I123" s="133"/>
      <c r="J123" s="133"/>
      <c r="K123" s="133"/>
      <c r="L123" s="133"/>
      <c r="M123" s="133"/>
      <c r="N123" s="133"/>
      <c r="O123" s="133"/>
    </row>
    <row r="124" spans="1:15" x14ac:dyDescent="0.3">
      <c r="A124" s="138" t="s">
        <v>82</v>
      </c>
      <c r="B124" s="138"/>
      <c r="C124" s="138"/>
      <c r="D124" s="138"/>
      <c r="E124" s="138"/>
      <c r="F124" s="138"/>
      <c r="G124" s="138"/>
      <c r="H124" s="138"/>
      <c r="I124" s="138"/>
      <c r="J124" s="138"/>
      <c r="K124" s="138"/>
      <c r="L124" s="138"/>
      <c r="M124" s="138"/>
      <c r="N124" s="138"/>
      <c r="O124" s="138"/>
    </row>
    <row r="125" spans="1:15" x14ac:dyDescent="0.3">
      <c r="A125" s="133"/>
      <c r="B125" s="133"/>
      <c r="C125" s="133"/>
      <c r="D125" s="133"/>
      <c r="E125" s="133"/>
      <c r="F125" s="133"/>
      <c r="G125" s="133"/>
      <c r="H125" s="133"/>
      <c r="I125" s="133"/>
      <c r="J125" s="133"/>
      <c r="K125" s="133"/>
      <c r="L125" s="133"/>
      <c r="M125" s="133"/>
      <c r="N125" s="133"/>
      <c r="O125" s="133"/>
    </row>
    <row r="126" spans="1:15" x14ac:dyDescent="0.3">
      <c r="A126" s="133" t="s">
        <v>83</v>
      </c>
      <c r="B126" s="133"/>
      <c r="C126" s="133"/>
      <c r="D126" s="133"/>
      <c r="E126" s="133"/>
      <c r="F126" s="133"/>
      <c r="G126" s="133"/>
      <c r="H126" s="133"/>
      <c r="I126" s="133"/>
      <c r="J126" s="133"/>
      <c r="K126" s="133"/>
      <c r="L126" s="133"/>
      <c r="M126" s="133"/>
      <c r="N126" s="133"/>
      <c r="O126" s="133"/>
    </row>
    <row r="127" spans="1:15" x14ac:dyDescent="0.3">
      <c r="A127" s="138" t="s">
        <v>84</v>
      </c>
      <c r="B127" s="138"/>
      <c r="C127" s="138"/>
      <c r="D127" s="138"/>
      <c r="E127" s="138"/>
      <c r="F127" s="138"/>
      <c r="G127" s="138"/>
      <c r="H127" s="138"/>
      <c r="I127" s="138"/>
      <c r="J127" s="138"/>
      <c r="K127" s="138"/>
      <c r="L127" s="138"/>
      <c r="M127" s="138"/>
      <c r="N127" s="138"/>
      <c r="O127" s="138"/>
    </row>
    <row r="128" spans="1:15" x14ac:dyDescent="0.3">
      <c r="A128" s="133"/>
      <c r="B128" s="133"/>
      <c r="C128" s="133"/>
      <c r="D128" s="133"/>
      <c r="E128" s="133"/>
      <c r="F128" s="133"/>
      <c r="G128" s="133"/>
      <c r="H128" s="133"/>
      <c r="I128" s="133"/>
      <c r="J128" s="133"/>
      <c r="K128" s="133"/>
      <c r="L128" s="133"/>
      <c r="M128" s="133"/>
      <c r="N128" s="133"/>
      <c r="O128" s="133"/>
    </row>
    <row r="129" spans="1:15" x14ac:dyDescent="0.3">
      <c r="A129" s="133" t="s">
        <v>85</v>
      </c>
      <c r="B129" s="133"/>
      <c r="C129" s="133"/>
      <c r="D129" s="133"/>
      <c r="E129" s="133"/>
      <c r="F129" s="133"/>
      <c r="G129" s="133"/>
      <c r="H129" s="133"/>
      <c r="I129" s="133"/>
      <c r="J129" s="133"/>
      <c r="K129" s="133"/>
      <c r="L129" s="133"/>
      <c r="M129" s="133"/>
      <c r="N129" s="133"/>
      <c r="O129" s="133"/>
    </row>
    <row r="130" spans="1:15" x14ac:dyDescent="0.3">
      <c r="A130" s="138" t="s">
        <v>86</v>
      </c>
      <c r="B130" s="138"/>
      <c r="C130" s="138"/>
      <c r="D130" s="138"/>
      <c r="E130" s="138"/>
      <c r="F130" s="138"/>
      <c r="G130" s="138"/>
      <c r="H130" s="138"/>
      <c r="I130" s="138"/>
      <c r="J130" s="138"/>
      <c r="K130" s="138"/>
      <c r="L130" s="138"/>
      <c r="M130" s="138"/>
      <c r="N130" s="138"/>
      <c r="O130" s="138"/>
    </row>
    <row r="131" spans="1:15" x14ac:dyDescent="0.3">
      <c r="A131" s="133"/>
      <c r="B131" s="133"/>
      <c r="C131" s="133"/>
      <c r="D131" s="133"/>
      <c r="E131" s="133"/>
      <c r="F131" s="133"/>
      <c r="G131" s="133"/>
      <c r="H131" s="133"/>
      <c r="I131" s="133"/>
      <c r="J131" s="133"/>
      <c r="K131" s="133"/>
      <c r="L131" s="133"/>
      <c r="M131" s="133"/>
      <c r="N131" s="133"/>
      <c r="O131" s="133"/>
    </row>
    <row r="132" spans="1:15" x14ac:dyDescent="0.3">
      <c r="A132" s="133" t="s">
        <v>87</v>
      </c>
      <c r="B132" s="133"/>
      <c r="C132" s="133"/>
      <c r="D132" s="133"/>
      <c r="E132" s="133"/>
      <c r="F132" s="133"/>
      <c r="G132" s="133"/>
      <c r="H132" s="133"/>
      <c r="I132" s="133"/>
      <c r="J132" s="133"/>
      <c r="K132" s="133"/>
      <c r="L132" s="133"/>
      <c r="M132" s="133"/>
      <c r="N132" s="133"/>
      <c r="O132" s="133"/>
    </row>
    <row r="133" spans="1:15" x14ac:dyDescent="0.3">
      <c r="A133" s="138" t="s">
        <v>88</v>
      </c>
      <c r="B133" s="138"/>
      <c r="C133" s="138"/>
      <c r="D133" s="138"/>
      <c r="E133" s="138"/>
      <c r="F133" s="138"/>
      <c r="G133" s="138"/>
      <c r="H133" s="138"/>
      <c r="I133" s="138"/>
      <c r="J133" s="138"/>
      <c r="K133" s="138"/>
      <c r="L133" s="138"/>
      <c r="M133" s="138"/>
      <c r="N133" s="138"/>
      <c r="O133" s="138"/>
    </row>
    <row r="134" spans="1:15" x14ac:dyDescent="0.3">
      <c r="A134" s="133"/>
      <c r="B134" s="133"/>
      <c r="C134" s="133"/>
      <c r="D134" s="133"/>
      <c r="E134" s="133"/>
      <c r="F134" s="133"/>
      <c r="G134" s="133"/>
      <c r="H134" s="133"/>
      <c r="I134" s="133"/>
      <c r="J134" s="133"/>
      <c r="K134" s="133"/>
      <c r="L134" s="133"/>
      <c r="M134" s="133"/>
      <c r="N134" s="133"/>
      <c r="O134" s="133"/>
    </row>
    <row r="135" spans="1:15" x14ac:dyDescent="0.3">
      <c r="A135" s="133" t="s">
        <v>89</v>
      </c>
      <c r="B135" s="133"/>
      <c r="C135" s="133"/>
      <c r="D135" s="133"/>
      <c r="E135" s="133"/>
      <c r="F135" s="133"/>
      <c r="G135" s="133"/>
      <c r="H135" s="133"/>
      <c r="I135" s="133"/>
      <c r="J135" s="133"/>
      <c r="K135" s="133"/>
      <c r="L135" s="133"/>
      <c r="M135" s="133"/>
      <c r="N135" s="133"/>
      <c r="O135" s="133"/>
    </row>
    <row r="136" spans="1:15" x14ac:dyDescent="0.3">
      <c r="A136" s="138" t="s">
        <v>90</v>
      </c>
      <c r="B136" s="138"/>
      <c r="C136" s="138"/>
      <c r="D136" s="138"/>
      <c r="E136" s="138"/>
      <c r="F136" s="138"/>
      <c r="G136" s="138"/>
      <c r="H136" s="138"/>
      <c r="I136" s="138"/>
      <c r="J136" s="138"/>
      <c r="K136" s="138"/>
      <c r="L136" s="138"/>
      <c r="M136" s="138"/>
      <c r="N136" s="138"/>
      <c r="O136" s="138"/>
    </row>
    <row r="137" spans="1:15" x14ac:dyDescent="0.3">
      <c r="A137" s="133"/>
      <c r="B137" s="133"/>
      <c r="C137" s="133"/>
      <c r="D137" s="133"/>
      <c r="E137" s="133"/>
      <c r="F137" s="133"/>
      <c r="G137" s="133"/>
      <c r="H137" s="133"/>
      <c r="I137" s="133"/>
      <c r="J137" s="133"/>
      <c r="K137" s="133"/>
      <c r="L137" s="133"/>
      <c r="M137" s="133"/>
      <c r="N137" s="133"/>
      <c r="O137" s="133"/>
    </row>
    <row r="138" spans="1:15" x14ac:dyDescent="0.3">
      <c r="A138" s="133" t="s">
        <v>91</v>
      </c>
      <c r="B138" s="133"/>
      <c r="C138" s="133"/>
      <c r="D138" s="133"/>
      <c r="E138" s="133"/>
      <c r="F138" s="133"/>
      <c r="G138" s="133"/>
      <c r="H138" s="133"/>
      <c r="I138" s="133"/>
      <c r="J138" s="133"/>
      <c r="K138" s="133"/>
      <c r="L138" s="133"/>
      <c r="M138" s="133"/>
      <c r="N138" s="133"/>
      <c r="O138" s="133"/>
    </row>
    <row r="139" spans="1:15" x14ac:dyDescent="0.3">
      <c r="A139" s="138" t="s">
        <v>92</v>
      </c>
      <c r="B139" s="138"/>
      <c r="C139" s="138"/>
      <c r="D139" s="138"/>
      <c r="E139" s="138"/>
      <c r="F139" s="138"/>
      <c r="G139" s="138"/>
      <c r="H139" s="138"/>
      <c r="I139" s="138"/>
      <c r="J139" s="138"/>
      <c r="K139" s="138"/>
      <c r="L139" s="138"/>
      <c r="M139" s="138"/>
      <c r="N139" s="138"/>
      <c r="O139" s="138"/>
    </row>
    <row r="140" spans="1:15" x14ac:dyDescent="0.3">
      <c r="A140" s="133"/>
      <c r="B140" s="133"/>
      <c r="C140" s="133"/>
      <c r="D140" s="133"/>
      <c r="E140" s="133"/>
      <c r="F140" s="133"/>
      <c r="G140" s="133"/>
      <c r="H140" s="133"/>
      <c r="I140" s="133"/>
      <c r="J140" s="133"/>
      <c r="K140" s="133"/>
      <c r="L140" s="133"/>
      <c r="M140" s="133"/>
      <c r="N140" s="133"/>
      <c r="O140" s="133"/>
    </row>
    <row r="141" spans="1:15" x14ac:dyDescent="0.3">
      <c r="A141" s="133" t="s">
        <v>93</v>
      </c>
      <c r="B141" s="133"/>
      <c r="C141" s="133"/>
      <c r="D141" s="133"/>
      <c r="E141" s="133"/>
      <c r="F141" s="133"/>
      <c r="G141" s="133"/>
      <c r="H141" s="133"/>
      <c r="I141" s="133"/>
      <c r="J141" s="133"/>
      <c r="K141" s="133"/>
      <c r="L141" s="133"/>
      <c r="M141" s="133"/>
      <c r="N141" s="133"/>
      <c r="O141" s="133"/>
    </row>
    <row r="142" spans="1:15" x14ac:dyDescent="0.3">
      <c r="A142" s="138" t="s">
        <v>94</v>
      </c>
      <c r="B142" s="138"/>
      <c r="C142" s="138"/>
      <c r="D142" s="138"/>
      <c r="E142" s="138"/>
      <c r="F142" s="138"/>
      <c r="G142" s="138"/>
      <c r="H142" s="138"/>
      <c r="I142" s="138"/>
      <c r="J142" s="138"/>
      <c r="K142" s="138"/>
      <c r="L142" s="138"/>
      <c r="M142" s="138"/>
      <c r="N142" s="138"/>
      <c r="O142" s="138"/>
    </row>
    <row r="143" spans="1:15" x14ac:dyDescent="0.3">
      <c r="A143" s="133"/>
      <c r="B143" s="133"/>
      <c r="C143" s="133"/>
      <c r="D143" s="133"/>
      <c r="E143" s="133"/>
      <c r="F143" s="133"/>
      <c r="G143" s="133"/>
      <c r="H143" s="133"/>
      <c r="I143" s="133"/>
      <c r="J143" s="133"/>
      <c r="K143" s="133"/>
      <c r="L143" s="133"/>
      <c r="M143" s="133"/>
      <c r="N143" s="133"/>
      <c r="O143" s="133"/>
    </row>
    <row r="144" spans="1:15" x14ac:dyDescent="0.3">
      <c r="A144" s="133" t="s">
        <v>95</v>
      </c>
      <c r="B144" s="133"/>
      <c r="C144" s="133"/>
      <c r="D144" s="133"/>
      <c r="E144" s="133"/>
      <c r="F144" s="133"/>
      <c r="G144" s="133"/>
      <c r="H144" s="133"/>
      <c r="I144" s="133"/>
      <c r="J144" s="133"/>
      <c r="K144" s="133"/>
      <c r="L144" s="133"/>
      <c r="M144" s="133"/>
      <c r="N144" s="133"/>
      <c r="O144" s="133"/>
    </row>
    <row r="145" spans="1:15" x14ac:dyDescent="0.3">
      <c r="A145" s="138" t="s">
        <v>96</v>
      </c>
      <c r="B145" s="138"/>
      <c r="C145" s="138"/>
      <c r="D145" s="138"/>
      <c r="E145" s="138"/>
      <c r="F145" s="138"/>
      <c r="G145" s="138"/>
      <c r="H145" s="138"/>
      <c r="I145" s="138"/>
      <c r="J145" s="138"/>
      <c r="K145" s="138"/>
      <c r="L145" s="138"/>
      <c r="M145" s="138"/>
      <c r="N145" s="138"/>
      <c r="O145" s="138"/>
    </row>
    <row r="146" spans="1:15" x14ac:dyDescent="0.3">
      <c r="A146" s="133"/>
      <c r="B146" s="133"/>
      <c r="C146" s="133"/>
      <c r="D146" s="133"/>
      <c r="E146" s="133"/>
      <c r="F146" s="133"/>
      <c r="G146" s="133"/>
      <c r="H146" s="133"/>
      <c r="I146" s="133"/>
      <c r="J146" s="133"/>
      <c r="K146" s="133"/>
      <c r="L146" s="133"/>
      <c r="M146" s="133"/>
      <c r="N146" s="133"/>
      <c r="O146" s="133"/>
    </row>
    <row r="147" spans="1:15" x14ac:dyDescent="0.3">
      <c r="A147" s="133" t="s">
        <v>97</v>
      </c>
      <c r="B147" s="133"/>
      <c r="C147" s="133"/>
      <c r="D147" s="133"/>
      <c r="E147" s="133"/>
      <c r="F147" s="133"/>
      <c r="G147" s="133"/>
      <c r="H147" s="133"/>
      <c r="I147" s="133"/>
      <c r="J147" s="133"/>
      <c r="K147" s="133"/>
      <c r="L147" s="133"/>
      <c r="M147" s="133"/>
      <c r="N147" s="133"/>
      <c r="O147" s="133"/>
    </row>
    <row r="148" spans="1:15" x14ac:dyDescent="0.3">
      <c r="A148" s="138" t="s">
        <v>98</v>
      </c>
      <c r="B148" s="138"/>
      <c r="C148" s="138"/>
      <c r="D148" s="138"/>
      <c r="E148" s="138"/>
      <c r="F148" s="138"/>
      <c r="G148" s="138"/>
      <c r="H148" s="138"/>
      <c r="I148" s="138"/>
      <c r="J148" s="138"/>
      <c r="K148" s="138"/>
      <c r="L148" s="138"/>
      <c r="M148" s="138"/>
      <c r="N148" s="138"/>
      <c r="O148" s="138"/>
    </row>
    <row r="149" spans="1:15" x14ac:dyDescent="0.3">
      <c r="A149" s="133"/>
      <c r="B149" s="133"/>
      <c r="C149" s="133"/>
      <c r="D149" s="133"/>
      <c r="E149" s="133"/>
      <c r="F149" s="133"/>
      <c r="G149" s="133"/>
      <c r="H149" s="133"/>
      <c r="I149" s="133"/>
      <c r="J149" s="133"/>
      <c r="K149" s="133"/>
      <c r="L149" s="133"/>
      <c r="M149" s="133"/>
      <c r="N149" s="133"/>
      <c r="O149" s="133"/>
    </row>
    <row r="150" spans="1:15" x14ac:dyDescent="0.3">
      <c r="A150" s="133" t="s">
        <v>99</v>
      </c>
      <c r="B150" s="133"/>
      <c r="C150" s="133"/>
      <c r="D150" s="133"/>
      <c r="E150" s="133"/>
      <c r="F150" s="133"/>
      <c r="G150" s="133"/>
      <c r="H150" s="133"/>
      <c r="I150" s="133"/>
      <c r="J150" s="133"/>
      <c r="K150" s="133"/>
      <c r="L150" s="133"/>
      <c r="M150" s="133"/>
      <c r="N150" s="133"/>
      <c r="O150" s="133"/>
    </row>
    <row r="151" spans="1:15" x14ac:dyDescent="0.3">
      <c r="A151" s="138" t="s">
        <v>100</v>
      </c>
      <c r="B151" s="138"/>
      <c r="C151" s="138"/>
      <c r="D151" s="138"/>
      <c r="E151" s="138"/>
      <c r="F151" s="138"/>
      <c r="G151" s="138"/>
      <c r="H151" s="138"/>
      <c r="I151" s="138"/>
      <c r="J151" s="138"/>
      <c r="K151" s="138"/>
      <c r="L151" s="138"/>
      <c r="M151" s="138"/>
      <c r="N151" s="138"/>
      <c r="O151" s="13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2"/>
  <sheetViews>
    <sheetView workbookViewId="0">
      <selection activeCell="E75" sqref="E75"/>
    </sheetView>
  </sheetViews>
  <sheetFormatPr defaultRowHeight="14.4" x14ac:dyDescent="0.3"/>
  <cols>
    <col min="1" max="1" width="4.109375" customWidth="1"/>
    <col min="2" max="2" width="31" customWidth="1"/>
    <col min="3" max="3" width="11.88671875" bestFit="1" customWidth="1"/>
    <col min="4" max="4" width="17.33203125" customWidth="1"/>
  </cols>
  <sheetData>
    <row r="1" spans="1:3" ht="28.8" x14ac:dyDescent="0.55000000000000004">
      <c r="A1" s="123" t="s">
        <v>370</v>
      </c>
    </row>
    <row r="2" spans="1:3" ht="15.6" x14ac:dyDescent="0.3">
      <c r="B2" s="4" t="s">
        <v>371</v>
      </c>
      <c r="C2" s="122"/>
    </row>
    <row r="3" spans="1:3" ht="15.6" x14ac:dyDescent="0.3">
      <c r="B3" s="4"/>
      <c r="C3" s="122"/>
    </row>
    <row r="4" spans="1:3" ht="15.6" x14ac:dyDescent="0.3">
      <c r="B4" s="130" t="s">
        <v>372</v>
      </c>
      <c r="C4" s="131" t="e">
        <f>C22</f>
        <v>#DIV/0!</v>
      </c>
    </row>
    <row r="5" spans="1:3" ht="15.6" x14ac:dyDescent="0.3">
      <c r="B5" s="130" t="s">
        <v>373</v>
      </c>
      <c r="C5" s="131" t="e">
        <f>C32</f>
        <v>#DIV/0!</v>
      </c>
    </row>
    <row r="6" spans="1:3" ht="15.6" x14ac:dyDescent="0.3">
      <c r="B6" s="130" t="s">
        <v>374</v>
      </c>
      <c r="C6" s="131" t="e">
        <f>C42</f>
        <v>#DIV/0!</v>
      </c>
    </row>
    <row r="7" spans="1:3" ht="15.6" x14ac:dyDescent="0.3">
      <c r="B7" s="130" t="s">
        <v>375</v>
      </c>
      <c r="C7" s="131" t="e">
        <f>C52</f>
        <v>#DIV/0!</v>
      </c>
    </row>
    <row r="8" spans="1:3" ht="15.6" x14ac:dyDescent="0.3">
      <c r="B8" s="130" t="s">
        <v>376</v>
      </c>
      <c r="C8" s="131" t="e">
        <f>C62</f>
        <v>#DIV/0!</v>
      </c>
    </row>
    <row r="9" spans="1:3" ht="15.6" x14ac:dyDescent="0.3">
      <c r="B9" s="130" t="s">
        <v>377</v>
      </c>
      <c r="C9" s="131" t="e">
        <f>C78</f>
        <v>#DIV/0!</v>
      </c>
    </row>
    <row r="10" spans="1:3" ht="15.6" x14ac:dyDescent="0.3">
      <c r="B10" s="130" t="s">
        <v>378</v>
      </c>
      <c r="C10" s="131" t="e">
        <f>C80</f>
        <v>#DIV/0!</v>
      </c>
    </row>
    <row r="11" spans="1:3" ht="15.6" x14ac:dyDescent="0.3">
      <c r="B11" s="130" t="s">
        <v>379</v>
      </c>
      <c r="C11" s="131" t="e">
        <f>C82</f>
        <v>#DIV/0!</v>
      </c>
    </row>
    <row r="12" spans="1:3" ht="15.6" x14ac:dyDescent="0.3">
      <c r="B12" s="130" t="s">
        <v>380</v>
      </c>
      <c r="C12" s="131" t="e">
        <f>C84</f>
        <v>#DIV/0!</v>
      </c>
    </row>
    <row r="13" spans="1:3" x14ac:dyDescent="0.3">
      <c r="C13" s="122"/>
    </row>
    <row r="14" spans="1:3" x14ac:dyDescent="0.3">
      <c r="C14" s="122"/>
    </row>
    <row r="15" spans="1:3" ht="28.8" x14ac:dyDescent="0.55000000000000004">
      <c r="A15" s="124" t="s">
        <v>381</v>
      </c>
      <c r="B15" s="11"/>
      <c r="C15" s="122"/>
    </row>
    <row r="16" spans="1:3" ht="15.6" x14ac:dyDescent="0.3">
      <c r="B16" s="4" t="s">
        <v>382</v>
      </c>
      <c r="C16" s="122"/>
    </row>
    <row r="17" spans="1:6" x14ac:dyDescent="0.3">
      <c r="B17" s="20" t="s">
        <v>383</v>
      </c>
      <c r="C17" s="122"/>
    </row>
    <row r="18" spans="1:6" x14ac:dyDescent="0.3">
      <c r="C18" s="122"/>
    </row>
    <row r="19" spans="1:6" x14ac:dyDescent="0.3">
      <c r="B19" t="s">
        <v>347</v>
      </c>
      <c r="C19" s="24">
        <f>INCOME_STATEMENT!E27</f>
        <v>0</v>
      </c>
    </row>
    <row r="20" spans="1:6" x14ac:dyDescent="0.3">
      <c r="B20" t="s">
        <v>279</v>
      </c>
      <c r="C20" s="24">
        <f>INPUTS!B158</f>
        <v>0</v>
      </c>
    </row>
    <row r="21" spans="1:6" ht="15" thickBot="1" x14ac:dyDescent="0.35">
      <c r="C21" s="24"/>
    </row>
    <row r="22" spans="1:6" ht="15" thickBot="1" x14ac:dyDescent="0.35">
      <c r="B22" s="127" t="s">
        <v>372</v>
      </c>
      <c r="C22" s="128" t="e">
        <f>C19/C20</f>
        <v>#DIV/0!</v>
      </c>
      <c r="F22" s="21" t="s">
        <v>384</v>
      </c>
    </row>
    <row r="23" spans="1:6" x14ac:dyDescent="0.3">
      <c r="C23" s="125"/>
      <c r="F23" s="21"/>
    </row>
    <row r="24" spans="1:6" x14ac:dyDescent="0.3">
      <c r="C24" s="125"/>
      <c r="F24" s="21"/>
    </row>
    <row r="25" spans="1:6" ht="28.8" x14ac:dyDescent="0.55000000000000004">
      <c r="A25" s="124" t="s">
        <v>373</v>
      </c>
      <c r="B25" s="11"/>
      <c r="C25" s="125"/>
      <c r="F25" s="21"/>
    </row>
    <row r="26" spans="1:6" ht="15.6" x14ac:dyDescent="0.3">
      <c r="B26" s="4" t="s">
        <v>385</v>
      </c>
      <c r="C26" s="125"/>
      <c r="F26" s="21"/>
    </row>
    <row r="27" spans="1:6" x14ac:dyDescent="0.3">
      <c r="B27" s="20" t="s">
        <v>386</v>
      </c>
      <c r="C27" s="125"/>
      <c r="F27" s="21"/>
    </row>
    <row r="28" spans="1:6" x14ac:dyDescent="0.3">
      <c r="C28" s="125"/>
      <c r="F28" s="21"/>
    </row>
    <row r="29" spans="1:6" x14ac:dyDescent="0.3">
      <c r="B29" t="s">
        <v>338</v>
      </c>
      <c r="C29" s="126">
        <f>INCOME_STATEMENT!E5</f>
        <v>0</v>
      </c>
      <c r="F29" s="21"/>
    </row>
    <row r="30" spans="1:6" x14ac:dyDescent="0.3">
      <c r="B30" t="s">
        <v>347</v>
      </c>
      <c r="C30" s="126">
        <f>INCOME_STATEMENT!E27</f>
        <v>0</v>
      </c>
      <c r="F30" s="21"/>
    </row>
    <row r="31" spans="1:6" ht="15" thickBot="1" x14ac:dyDescent="0.35">
      <c r="C31" s="126"/>
      <c r="F31" s="21"/>
    </row>
    <row r="32" spans="1:6" ht="15" thickBot="1" x14ac:dyDescent="0.35">
      <c r="B32" s="127" t="s">
        <v>373</v>
      </c>
      <c r="C32" s="128" t="e">
        <f>C30/C29</f>
        <v>#DIV/0!</v>
      </c>
      <c r="F32" s="21" t="s">
        <v>387</v>
      </c>
    </row>
    <row r="33" spans="1:6" x14ac:dyDescent="0.3">
      <c r="C33" s="126"/>
      <c r="F33" s="21"/>
    </row>
    <row r="34" spans="1:6" x14ac:dyDescent="0.3">
      <c r="C34" s="126"/>
      <c r="F34" s="21"/>
    </row>
    <row r="35" spans="1:6" ht="28.8" x14ac:dyDescent="0.55000000000000004">
      <c r="A35" s="124" t="s">
        <v>374</v>
      </c>
      <c r="B35" s="11"/>
      <c r="C35" s="126"/>
      <c r="F35" s="21"/>
    </row>
    <row r="36" spans="1:6" ht="15.6" x14ac:dyDescent="0.3">
      <c r="B36" s="4" t="s">
        <v>388</v>
      </c>
      <c r="C36" s="126"/>
      <c r="F36" s="21"/>
    </row>
    <row r="37" spans="1:6" x14ac:dyDescent="0.3">
      <c r="B37" s="20" t="s">
        <v>389</v>
      </c>
      <c r="C37" s="126"/>
      <c r="F37" s="21"/>
    </row>
    <row r="38" spans="1:6" x14ac:dyDescent="0.3">
      <c r="C38" s="126"/>
      <c r="F38" s="21"/>
    </row>
    <row r="39" spans="1:6" x14ac:dyDescent="0.3">
      <c r="B39" t="s">
        <v>338</v>
      </c>
      <c r="C39" s="126">
        <f>C29</f>
        <v>0</v>
      </c>
      <c r="F39" s="21"/>
    </row>
    <row r="40" spans="1:6" x14ac:dyDescent="0.3">
      <c r="B40" t="s">
        <v>57</v>
      </c>
      <c r="C40" s="126">
        <f>INCOME_STATEMENT!E22</f>
        <v>0</v>
      </c>
      <c r="F40" s="21"/>
    </row>
    <row r="41" spans="1:6" ht="15" thickBot="1" x14ac:dyDescent="0.35">
      <c r="C41" s="126"/>
      <c r="F41" s="21"/>
    </row>
    <row r="42" spans="1:6" ht="15" thickBot="1" x14ac:dyDescent="0.35">
      <c r="B42" s="127" t="s">
        <v>374</v>
      </c>
      <c r="C42" s="128" t="e">
        <f>C40/C39</f>
        <v>#DIV/0!</v>
      </c>
      <c r="F42" s="21" t="s">
        <v>390</v>
      </c>
    </row>
    <row r="43" spans="1:6" x14ac:dyDescent="0.3">
      <c r="C43" s="126"/>
      <c r="F43" s="21"/>
    </row>
    <row r="44" spans="1:6" x14ac:dyDescent="0.3">
      <c r="C44" s="126"/>
      <c r="F44" s="21"/>
    </row>
    <row r="45" spans="1:6" ht="28.8" x14ac:dyDescent="0.55000000000000004">
      <c r="A45" s="124" t="s">
        <v>375</v>
      </c>
      <c r="B45" s="11"/>
      <c r="C45" s="126"/>
      <c r="F45" s="21"/>
    </row>
    <row r="46" spans="1:6" ht="15.6" x14ac:dyDescent="0.3">
      <c r="B46" s="4" t="s">
        <v>391</v>
      </c>
      <c r="C46" s="126"/>
      <c r="F46" s="21"/>
    </row>
    <row r="47" spans="1:6" x14ac:dyDescent="0.3">
      <c r="B47" s="20" t="s">
        <v>392</v>
      </c>
      <c r="C47" s="126"/>
      <c r="F47" s="21"/>
    </row>
    <row r="48" spans="1:6" x14ac:dyDescent="0.3">
      <c r="C48" s="126"/>
      <c r="F48" s="21"/>
    </row>
    <row r="49" spans="1:6" x14ac:dyDescent="0.3">
      <c r="B49" t="s">
        <v>338</v>
      </c>
      <c r="C49" s="126">
        <f>C39</f>
        <v>0</v>
      </c>
      <c r="F49" s="21"/>
    </row>
    <row r="50" spans="1:6" x14ac:dyDescent="0.3">
      <c r="B50" t="s">
        <v>393</v>
      </c>
      <c r="C50" s="126">
        <f>INCOME_STATEMENT!E11</f>
        <v>0</v>
      </c>
      <c r="F50" s="21"/>
    </row>
    <row r="51" spans="1:6" ht="15" thickBot="1" x14ac:dyDescent="0.35">
      <c r="C51" s="126"/>
      <c r="F51" s="21"/>
    </row>
    <row r="52" spans="1:6" ht="15" thickBot="1" x14ac:dyDescent="0.35">
      <c r="B52" s="127" t="s">
        <v>375</v>
      </c>
      <c r="C52" s="128" t="e">
        <f>C50/C49</f>
        <v>#DIV/0!</v>
      </c>
      <c r="F52" s="21" t="s">
        <v>394</v>
      </c>
    </row>
    <row r="53" spans="1:6" x14ac:dyDescent="0.3">
      <c r="B53" s="127"/>
      <c r="C53" s="129"/>
      <c r="F53" s="21"/>
    </row>
    <row r="54" spans="1:6" x14ac:dyDescent="0.3">
      <c r="B54" s="127"/>
      <c r="C54" s="129"/>
      <c r="F54" s="21"/>
    </row>
    <row r="55" spans="1:6" ht="28.8" x14ac:dyDescent="0.55000000000000004">
      <c r="A55" s="124" t="s">
        <v>395</v>
      </c>
      <c r="B55" s="11"/>
      <c r="C55" s="129"/>
      <c r="F55" s="21"/>
    </row>
    <row r="56" spans="1:6" ht="15.6" x14ac:dyDescent="0.3">
      <c r="B56" s="4" t="s">
        <v>396</v>
      </c>
      <c r="C56" s="129"/>
      <c r="F56" s="21"/>
    </row>
    <row r="57" spans="1:6" x14ac:dyDescent="0.3">
      <c r="B57" s="20" t="s">
        <v>397</v>
      </c>
      <c r="C57" s="129"/>
      <c r="F57" s="21"/>
    </row>
    <row r="58" spans="1:6" x14ac:dyDescent="0.3">
      <c r="B58" s="127"/>
      <c r="C58" s="129"/>
      <c r="F58" s="21"/>
    </row>
    <row r="59" spans="1:6" x14ac:dyDescent="0.3">
      <c r="B59" t="s">
        <v>347</v>
      </c>
      <c r="C59" s="126">
        <f>C19</f>
        <v>0</v>
      </c>
      <c r="F59" s="21"/>
    </row>
    <row r="60" spans="1:6" x14ac:dyDescent="0.3">
      <c r="B60" t="s">
        <v>101</v>
      </c>
      <c r="C60" s="126">
        <f>BALANCE_SHEET!E18</f>
        <v>0</v>
      </c>
      <c r="F60" s="21"/>
    </row>
    <row r="61" spans="1:6" ht="15" thickBot="1" x14ac:dyDescent="0.35">
      <c r="C61" s="126"/>
      <c r="F61" s="21"/>
    </row>
    <row r="62" spans="1:6" ht="15" thickBot="1" x14ac:dyDescent="0.35">
      <c r="B62" s="127" t="s">
        <v>376</v>
      </c>
      <c r="C62" s="128" t="e">
        <f>C59/C60</f>
        <v>#DIV/0!</v>
      </c>
      <c r="F62" s="21" t="s">
        <v>398</v>
      </c>
    </row>
    <row r="63" spans="1:6" x14ac:dyDescent="0.3">
      <c r="C63" s="126"/>
      <c r="F63" s="21"/>
    </row>
    <row r="64" spans="1:6" x14ac:dyDescent="0.3">
      <c r="C64" s="126"/>
      <c r="F64" s="21"/>
    </row>
    <row r="65" spans="1:6" ht="28.8" x14ac:dyDescent="0.55000000000000004">
      <c r="A65" s="124" t="s">
        <v>399</v>
      </c>
      <c r="B65" s="11"/>
      <c r="C65" s="126"/>
      <c r="F65" s="21"/>
    </row>
    <row r="66" spans="1:6" ht="15.6" x14ac:dyDescent="0.3">
      <c r="B66" s="4" t="s">
        <v>400</v>
      </c>
      <c r="C66" s="126"/>
      <c r="F66" s="21"/>
    </row>
    <row r="67" spans="1:6" x14ac:dyDescent="0.3">
      <c r="B67" s="20" t="s">
        <v>401</v>
      </c>
      <c r="C67" s="126"/>
      <c r="F67" s="21"/>
    </row>
    <row r="68" spans="1:6" x14ac:dyDescent="0.3">
      <c r="C68" s="126"/>
      <c r="F68" s="21"/>
    </row>
    <row r="69" spans="1:6" x14ac:dyDescent="0.3">
      <c r="B69" t="s">
        <v>402</v>
      </c>
      <c r="C69" s="126">
        <f>BALANCE_SHEET!I10</f>
        <v>0</v>
      </c>
      <c r="F69" s="21"/>
    </row>
    <row r="70" spans="1:6" x14ac:dyDescent="0.3">
      <c r="B70" t="s">
        <v>360</v>
      </c>
      <c r="C70" s="126">
        <f>BALANCE_SHEET!I8</f>
        <v>0</v>
      </c>
      <c r="F70" s="21"/>
    </row>
    <row r="71" spans="1:6" x14ac:dyDescent="0.3">
      <c r="C71" s="126"/>
      <c r="F71" s="21"/>
    </row>
    <row r="72" spans="1:6" x14ac:dyDescent="0.3">
      <c r="B72" t="s">
        <v>368</v>
      </c>
      <c r="C72" s="126">
        <f>BALANCE_SHEET!E18</f>
        <v>0</v>
      </c>
      <c r="F72" s="21"/>
    </row>
    <row r="73" spans="1:6" x14ac:dyDescent="0.3">
      <c r="B73" t="s">
        <v>108</v>
      </c>
      <c r="C73" s="126">
        <f>BALANCE_SHEET!E8</f>
        <v>0</v>
      </c>
      <c r="F73" s="21"/>
    </row>
    <row r="74" spans="1:6" x14ac:dyDescent="0.3">
      <c r="B74" t="s">
        <v>359</v>
      </c>
      <c r="C74" s="126">
        <f>BALANCE_SHEET!E8+BALANCE_SHEET!E9</f>
        <v>0</v>
      </c>
      <c r="F74" s="21"/>
    </row>
    <row r="75" spans="1:6" x14ac:dyDescent="0.3">
      <c r="C75" s="126"/>
      <c r="F75" s="21"/>
    </row>
    <row r="76" spans="1:6" x14ac:dyDescent="0.3">
      <c r="B76" t="s">
        <v>367</v>
      </c>
      <c r="C76" s="126">
        <f>BALANCE_SHEET!I14</f>
        <v>0</v>
      </c>
      <c r="F76" s="21"/>
    </row>
    <row r="77" spans="1:6" ht="15" thickBot="1" x14ac:dyDescent="0.35">
      <c r="C77" s="126"/>
      <c r="F77" s="21"/>
    </row>
    <row r="78" spans="1:6" ht="15" thickBot="1" x14ac:dyDescent="0.35">
      <c r="B78" s="127" t="s">
        <v>377</v>
      </c>
      <c r="C78" s="128" t="e">
        <f>C69/C72</f>
        <v>#DIV/0!</v>
      </c>
      <c r="F78" s="21" t="s">
        <v>403</v>
      </c>
    </row>
    <row r="79" spans="1:6" ht="15" thickBot="1" x14ac:dyDescent="0.35">
      <c r="B79" s="127"/>
      <c r="C79" s="129"/>
      <c r="F79" s="21"/>
    </row>
    <row r="80" spans="1:6" ht="15" thickBot="1" x14ac:dyDescent="0.35">
      <c r="B80" s="127" t="s">
        <v>378</v>
      </c>
      <c r="C80" s="128" t="e">
        <f>C69/C76</f>
        <v>#DIV/0!</v>
      </c>
      <c r="F80" s="21" t="s">
        <v>404</v>
      </c>
    </row>
    <row r="81" spans="1:6" ht="15" thickBot="1" x14ac:dyDescent="0.35">
      <c r="B81" s="127"/>
      <c r="C81" s="129"/>
      <c r="F81" s="21"/>
    </row>
    <row r="82" spans="1:6" ht="15" thickBot="1" x14ac:dyDescent="0.35">
      <c r="B82" s="127" t="s">
        <v>379</v>
      </c>
      <c r="C82" s="128" t="e">
        <f>C73/C69</f>
        <v>#DIV/0!</v>
      </c>
      <c r="F82" s="21" t="s">
        <v>405</v>
      </c>
    </row>
    <row r="83" spans="1:6" ht="15" thickBot="1" x14ac:dyDescent="0.35">
      <c r="B83" s="127"/>
      <c r="C83" s="129"/>
      <c r="F83" s="21"/>
    </row>
    <row r="84" spans="1:6" ht="15" thickBot="1" x14ac:dyDescent="0.35">
      <c r="B84" s="127" t="s">
        <v>380</v>
      </c>
      <c r="C84" s="128" t="e">
        <f>C74/C70</f>
        <v>#DIV/0!</v>
      </c>
      <c r="F84" s="21" t="s">
        <v>406</v>
      </c>
    </row>
    <row r="85" spans="1:6" x14ac:dyDescent="0.3">
      <c r="C85" s="126"/>
      <c r="F85" s="21"/>
    </row>
    <row r="86" spans="1:6" x14ac:dyDescent="0.3">
      <c r="C86" s="126"/>
      <c r="F86" s="21"/>
    </row>
    <row r="87" spans="1:6" x14ac:dyDescent="0.3">
      <c r="C87" s="126"/>
      <c r="F87" s="21"/>
    </row>
    <row r="88" spans="1:6" x14ac:dyDescent="0.3">
      <c r="C88" s="126"/>
      <c r="F88" s="21"/>
    </row>
    <row r="89" spans="1:6" x14ac:dyDescent="0.3">
      <c r="C89" s="126"/>
      <c r="F89" s="21"/>
    </row>
    <row r="90" spans="1:6" x14ac:dyDescent="0.3">
      <c r="A90" s="3"/>
    </row>
    <row r="91" spans="1:6" x14ac:dyDescent="0.3">
      <c r="C91" s="122"/>
    </row>
    <row r="92" spans="1:6" x14ac:dyDescent="0.3">
      <c r="C92" s="1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D8F3-9322-4FB8-BAFA-1670754F865B}">
  <dimension ref="A1:E11"/>
  <sheetViews>
    <sheetView workbookViewId="0">
      <selection activeCell="G5" sqref="G5"/>
    </sheetView>
  </sheetViews>
  <sheetFormatPr defaultRowHeight="14.4" x14ac:dyDescent="0.3"/>
  <cols>
    <col min="1" max="1" width="17.33203125" customWidth="1"/>
    <col min="2" max="2" width="21.109375" customWidth="1"/>
    <col min="3" max="3" width="23.109375" customWidth="1"/>
    <col min="4" max="4" width="17.5546875" customWidth="1"/>
    <col min="5" max="5" width="18.5546875" customWidth="1"/>
  </cols>
  <sheetData>
    <row r="1" spans="1:5" x14ac:dyDescent="0.3">
      <c r="A1" s="134" t="s">
        <v>101</v>
      </c>
      <c r="B1" s="134" t="s">
        <v>102</v>
      </c>
      <c r="C1" s="134" t="s">
        <v>103</v>
      </c>
      <c r="D1" s="134" t="s">
        <v>104</v>
      </c>
      <c r="E1" s="134" t="s">
        <v>29</v>
      </c>
    </row>
    <row r="2" spans="1:5" x14ac:dyDescent="0.3">
      <c r="A2" s="135" t="s">
        <v>105</v>
      </c>
      <c r="B2" s="136" t="s">
        <v>106</v>
      </c>
      <c r="C2" s="136" t="s">
        <v>107</v>
      </c>
      <c r="D2" s="136" t="s">
        <v>75</v>
      </c>
      <c r="E2" s="137" t="s">
        <v>15</v>
      </c>
    </row>
    <row r="3" spans="1:5" x14ac:dyDescent="0.3">
      <c r="A3" s="135" t="s">
        <v>108</v>
      </c>
      <c r="B3" s="136" t="s">
        <v>109</v>
      </c>
      <c r="C3" s="136" t="s">
        <v>3</v>
      </c>
      <c r="D3" s="136" t="s">
        <v>110</v>
      </c>
      <c r="E3" s="137" t="s">
        <v>111</v>
      </c>
    </row>
    <row r="4" spans="1:5" x14ac:dyDescent="0.3">
      <c r="A4" s="135" t="s">
        <v>112</v>
      </c>
      <c r="B4" s="136" t="s">
        <v>51</v>
      </c>
      <c r="C4" s="136" t="s">
        <v>7</v>
      </c>
      <c r="D4" s="136"/>
      <c r="E4" s="137" t="s">
        <v>67</v>
      </c>
    </row>
    <row r="5" spans="1:5" x14ac:dyDescent="0.3">
      <c r="A5" s="135" t="s">
        <v>113</v>
      </c>
      <c r="B5" s="136"/>
      <c r="C5" s="136" t="s">
        <v>114</v>
      </c>
      <c r="D5" s="136"/>
      <c r="E5" s="137"/>
    </row>
    <row r="6" spans="1:5" x14ac:dyDescent="0.3">
      <c r="A6" s="135" t="s">
        <v>115</v>
      </c>
      <c r="B6" s="136"/>
      <c r="C6" s="136" t="s">
        <v>41</v>
      </c>
      <c r="D6" s="136"/>
      <c r="E6" s="137"/>
    </row>
    <row r="7" spans="1:5" x14ac:dyDescent="0.3">
      <c r="A7" s="135" t="s">
        <v>116</v>
      </c>
      <c r="B7" s="136"/>
      <c r="C7" s="136" t="s">
        <v>43</v>
      </c>
      <c r="D7" s="136"/>
      <c r="E7" s="137"/>
    </row>
    <row r="8" spans="1:5" x14ac:dyDescent="0.3">
      <c r="A8" s="135" t="s">
        <v>117</v>
      </c>
      <c r="B8" s="136"/>
      <c r="C8" s="136" t="s">
        <v>118</v>
      </c>
      <c r="D8" s="136"/>
      <c r="E8" s="137"/>
    </row>
    <row r="9" spans="1:5" x14ac:dyDescent="0.3">
      <c r="A9" s="135"/>
      <c r="B9" s="136"/>
      <c r="C9" s="136" t="s">
        <v>65</v>
      </c>
      <c r="D9" s="136"/>
      <c r="E9" s="137"/>
    </row>
    <row r="10" spans="1:5" x14ac:dyDescent="0.3">
      <c r="A10" s="135"/>
      <c r="B10" s="136"/>
      <c r="C10" s="136" t="s">
        <v>119</v>
      </c>
      <c r="D10" s="136"/>
      <c r="E10" s="137"/>
    </row>
    <row r="11" spans="1:5" x14ac:dyDescent="0.3">
      <c r="A11" s="135"/>
      <c r="B11" s="136"/>
      <c r="C11" s="136" t="s">
        <v>93</v>
      </c>
      <c r="D11" s="136"/>
      <c r="E11" s="1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162"/>
  <sheetViews>
    <sheetView tabSelected="1" workbookViewId="0">
      <selection activeCell="A164" sqref="A164"/>
    </sheetView>
  </sheetViews>
  <sheetFormatPr defaultRowHeight="14.4" x14ac:dyDescent="0.3"/>
  <cols>
    <col min="1" max="1" width="52.44140625" style="2" customWidth="1"/>
    <col min="2" max="2" width="27" customWidth="1"/>
    <col min="3" max="3" width="5.88671875" customWidth="1"/>
    <col min="4" max="4" width="22.109375" customWidth="1"/>
    <col min="5" max="5" width="4.88671875" customWidth="1"/>
    <col min="6" max="6" width="20.5546875" customWidth="1"/>
    <col min="8" max="8" width="24.6640625" customWidth="1"/>
    <col min="9" max="9" width="11.88671875" customWidth="1"/>
  </cols>
  <sheetData>
    <row r="1" spans="1:7" ht="15" thickBot="1" x14ac:dyDescent="0.35"/>
    <row r="2" spans="1:7" ht="21" x14ac:dyDescent="0.4">
      <c r="A2" s="38" t="s">
        <v>166</v>
      </c>
    </row>
    <row r="3" spans="1:7" ht="78.599999999999994" thickBot="1" x14ac:dyDescent="0.35">
      <c r="A3" s="42" t="s">
        <v>167</v>
      </c>
    </row>
    <row r="5" spans="1:7" x14ac:dyDescent="0.3">
      <c r="A5" s="2" t="s">
        <v>168</v>
      </c>
      <c r="B5" s="1"/>
    </row>
    <row r="7" spans="1:7" x14ac:dyDescent="0.3">
      <c r="A7" s="2" t="s">
        <v>169</v>
      </c>
      <c r="B7" s="46"/>
      <c r="C7" s="39" t="s">
        <v>170</v>
      </c>
      <c r="D7" s="52"/>
    </row>
    <row r="8" spans="1:7" x14ac:dyDescent="0.3">
      <c r="B8" s="13"/>
      <c r="F8" s="13"/>
      <c r="G8" s="21"/>
    </row>
    <row r="9" spans="1:7" x14ac:dyDescent="0.3">
      <c r="A9" s="2" t="s">
        <v>171</v>
      </c>
      <c r="B9" s="15"/>
      <c r="F9" s="13"/>
    </row>
    <row r="10" spans="1:7" x14ac:dyDescent="0.3">
      <c r="A10" s="23"/>
      <c r="B10" s="13"/>
      <c r="F10" s="13"/>
    </row>
    <row r="11" spans="1:7" x14ac:dyDescent="0.3">
      <c r="A11" s="2" t="s">
        <v>172</v>
      </c>
      <c r="B11" s="15"/>
      <c r="F11" s="13"/>
    </row>
    <row r="13" spans="1:7" ht="28.8" x14ac:dyDescent="0.55000000000000004">
      <c r="A13" s="31" t="s">
        <v>173</v>
      </c>
      <c r="B13" s="32"/>
      <c r="C13" s="32"/>
      <c r="D13" s="32"/>
      <c r="E13" s="32"/>
      <c r="F13" s="32"/>
    </row>
    <row r="14" spans="1:7" x14ac:dyDescent="0.3">
      <c r="A14" s="33" t="s">
        <v>174</v>
      </c>
      <c r="B14" s="32"/>
      <c r="C14" s="32"/>
      <c r="D14" s="32"/>
      <c r="E14" s="32"/>
      <c r="F14" s="32"/>
    </row>
    <row r="16" spans="1:7" x14ac:dyDescent="0.3">
      <c r="A16" s="2" t="s">
        <v>175</v>
      </c>
      <c r="B16" s="46"/>
    </row>
    <row r="18" spans="1:2" x14ac:dyDescent="0.3">
      <c r="A18" s="2" t="s">
        <v>176</v>
      </c>
      <c r="B18" s="46"/>
    </row>
    <row r="20" spans="1:2" x14ac:dyDescent="0.3">
      <c r="A20" s="2" t="s">
        <v>177</v>
      </c>
      <c r="B20" s="46"/>
    </row>
    <row r="21" spans="1:2" x14ac:dyDescent="0.3">
      <c r="A21" s="23" t="s">
        <v>178</v>
      </c>
    </row>
    <row r="22" spans="1:2" x14ac:dyDescent="0.3">
      <c r="A22" s="2" t="s">
        <v>113</v>
      </c>
      <c r="B22" s="46"/>
    </row>
    <row r="23" spans="1:2" x14ac:dyDescent="0.3">
      <c r="A23" s="23" t="s">
        <v>179</v>
      </c>
    </row>
    <row r="24" spans="1:2" x14ac:dyDescent="0.3">
      <c r="A24" s="2" t="s">
        <v>180</v>
      </c>
      <c r="B24" s="46"/>
    </row>
    <row r="25" spans="1:2" x14ac:dyDescent="0.3">
      <c r="A25" s="23" t="s">
        <v>179</v>
      </c>
    </row>
    <row r="26" spans="1:2" x14ac:dyDescent="0.3">
      <c r="A26" s="2" t="s">
        <v>181</v>
      </c>
      <c r="B26" s="46"/>
    </row>
    <row r="27" spans="1:2" x14ac:dyDescent="0.3">
      <c r="A27" s="23" t="s">
        <v>179</v>
      </c>
    </row>
    <row r="28" spans="1:2" x14ac:dyDescent="0.3">
      <c r="A28" s="2" t="s">
        <v>182</v>
      </c>
      <c r="B28" s="46"/>
    </row>
    <row r="29" spans="1:2" x14ac:dyDescent="0.3">
      <c r="A29" s="23" t="s">
        <v>179</v>
      </c>
    </row>
    <row r="30" spans="1:2" x14ac:dyDescent="0.3">
      <c r="A30" s="2" t="s">
        <v>183</v>
      </c>
      <c r="B30" s="46"/>
    </row>
    <row r="31" spans="1:2" x14ac:dyDescent="0.3">
      <c r="A31" s="23" t="s">
        <v>179</v>
      </c>
    </row>
    <row r="32" spans="1:2" x14ac:dyDescent="0.3">
      <c r="A32" s="2" t="s">
        <v>184</v>
      </c>
      <c r="B32" s="46"/>
    </row>
    <row r="33" spans="1:8" x14ac:dyDescent="0.3">
      <c r="A33" s="23" t="s">
        <v>179</v>
      </c>
    </row>
    <row r="34" spans="1:8" x14ac:dyDescent="0.3">
      <c r="A34" s="2" t="s">
        <v>185</v>
      </c>
      <c r="B34" s="46"/>
      <c r="C34" s="39"/>
      <c r="D34" s="20"/>
    </row>
    <row r="35" spans="1:8" x14ac:dyDescent="0.3">
      <c r="A35" s="23" t="s">
        <v>179</v>
      </c>
    </row>
    <row r="36" spans="1:8" ht="18" x14ac:dyDescent="0.35">
      <c r="A36" s="41" t="s">
        <v>186</v>
      </c>
      <c r="C36" s="39"/>
      <c r="D36" s="20"/>
    </row>
    <row r="37" spans="1:8" x14ac:dyDescent="0.3">
      <c r="A37" s="22" t="s">
        <v>187</v>
      </c>
      <c r="D37" s="13" t="s">
        <v>188</v>
      </c>
      <c r="F37" s="13" t="s">
        <v>189</v>
      </c>
      <c r="H37" s="13" t="s">
        <v>190</v>
      </c>
    </row>
    <row r="38" spans="1:8" x14ac:dyDescent="0.3">
      <c r="D38" s="13" t="s">
        <v>191</v>
      </c>
      <c r="F38" s="13" t="s">
        <v>192</v>
      </c>
      <c r="H38" s="13" t="s">
        <v>193</v>
      </c>
    </row>
    <row r="39" spans="1:8" x14ac:dyDescent="0.3">
      <c r="A39" s="2" t="s">
        <v>115</v>
      </c>
      <c r="B39" s="46"/>
      <c r="D39" s="139" t="s">
        <v>194</v>
      </c>
      <c r="F39" s="45">
        <f>B39</f>
        <v>0</v>
      </c>
      <c r="G39" s="13"/>
      <c r="H39" s="45">
        <v>0</v>
      </c>
    </row>
    <row r="40" spans="1:8" x14ac:dyDescent="0.3">
      <c r="D40" s="13"/>
      <c r="F40" s="13"/>
      <c r="G40" s="13"/>
      <c r="H40" s="13"/>
    </row>
    <row r="41" spans="1:8" x14ac:dyDescent="0.3">
      <c r="A41" s="2" t="s">
        <v>195</v>
      </c>
      <c r="B41" s="46"/>
      <c r="D41" s="13">
        <v>15</v>
      </c>
      <c r="F41" s="15"/>
      <c r="G41" s="13"/>
      <c r="H41" s="45">
        <f>SLN(B41,F41,D41)</f>
        <v>0</v>
      </c>
    </row>
    <row r="42" spans="1:8" x14ac:dyDescent="0.3">
      <c r="D42" s="13"/>
      <c r="F42" s="13"/>
      <c r="G42" s="13"/>
      <c r="H42" s="13"/>
    </row>
    <row r="43" spans="1:8" x14ac:dyDescent="0.3">
      <c r="A43" s="2" t="s">
        <v>196</v>
      </c>
      <c r="B43" s="46"/>
      <c r="D43" s="13">
        <v>39</v>
      </c>
      <c r="F43" s="15"/>
      <c r="G43" s="13"/>
      <c r="H43" s="45">
        <f>SLN(B43,F43,D43)</f>
        <v>0</v>
      </c>
    </row>
    <row r="44" spans="1:8" x14ac:dyDescent="0.3">
      <c r="D44" s="13"/>
      <c r="F44" s="13"/>
      <c r="G44" s="13"/>
      <c r="H44" s="13"/>
    </row>
    <row r="45" spans="1:8" x14ac:dyDescent="0.3">
      <c r="A45" s="2" t="s">
        <v>197</v>
      </c>
      <c r="B45" s="46"/>
      <c r="D45" s="13">
        <v>39</v>
      </c>
      <c r="F45" s="15"/>
      <c r="G45" s="13"/>
      <c r="H45" s="45">
        <f>SLN(B45,F45,D45)</f>
        <v>0</v>
      </c>
    </row>
    <row r="46" spans="1:8" x14ac:dyDescent="0.3">
      <c r="D46" s="13"/>
      <c r="F46" s="13"/>
      <c r="G46" s="13"/>
      <c r="H46" s="13"/>
    </row>
    <row r="47" spans="1:8" x14ac:dyDescent="0.3">
      <c r="A47" s="2" t="s">
        <v>198</v>
      </c>
      <c r="B47" s="46"/>
      <c r="D47" s="13">
        <v>5</v>
      </c>
      <c r="F47" s="15"/>
      <c r="G47" s="13"/>
      <c r="H47" s="45">
        <f>SLN(B47,F47,D47)</f>
        <v>0</v>
      </c>
    </row>
    <row r="48" spans="1:8" x14ac:dyDescent="0.3">
      <c r="D48" s="13"/>
      <c r="F48" s="13"/>
      <c r="G48" s="13"/>
      <c r="H48" s="13"/>
    </row>
    <row r="49" spans="1:9" x14ac:dyDescent="0.3">
      <c r="A49" s="2" t="s">
        <v>113</v>
      </c>
      <c r="B49" s="46"/>
      <c r="D49" s="13">
        <v>5</v>
      </c>
      <c r="F49" s="15"/>
      <c r="G49" s="13"/>
      <c r="H49" s="45">
        <f>SLN(B49,F49,D49)</f>
        <v>0</v>
      </c>
    </row>
    <row r="50" spans="1:9" x14ac:dyDescent="0.3">
      <c r="D50" s="13"/>
      <c r="F50" s="13"/>
      <c r="G50" s="13"/>
      <c r="H50" s="13"/>
    </row>
    <row r="51" spans="1:9" x14ac:dyDescent="0.3">
      <c r="A51" s="2" t="s">
        <v>180</v>
      </c>
      <c r="B51" s="46"/>
      <c r="D51" s="13">
        <v>5</v>
      </c>
      <c r="F51" s="15"/>
      <c r="G51" s="13"/>
      <c r="H51" s="45">
        <f>SLN(B51,F51,D51)</f>
        <v>0</v>
      </c>
    </row>
    <row r="52" spans="1:9" x14ac:dyDescent="0.3">
      <c r="D52" s="13"/>
      <c r="F52" s="13"/>
      <c r="G52" s="13"/>
      <c r="H52" s="13"/>
    </row>
    <row r="53" spans="1:9" x14ac:dyDescent="0.3">
      <c r="A53" s="2" t="s">
        <v>181</v>
      </c>
      <c r="B53" s="46"/>
      <c r="D53" s="13">
        <v>5</v>
      </c>
      <c r="F53" s="15"/>
      <c r="G53" s="13"/>
      <c r="H53" s="45">
        <f>SLN(B53,F53,D53)</f>
        <v>0</v>
      </c>
    </row>
    <row r="54" spans="1:9" x14ac:dyDescent="0.3">
      <c r="D54" s="13"/>
      <c r="F54" s="13"/>
      <c r="G54" s="13"/>
      <c r="H54" s="13"/>
    </row>
    <row r="55" spans="1:9" x14ac:dyDescent="0.3">
      <c r="A55" s="2" t="s">
        <v>182</v>
      </c>
      <c r="B55" s="46"/>
      <c r="D55" s="13">
        <v>3</v>
      </c>
      <c r="F55" s="15"/>
      <c r="G55" s="13"/>
      <c r="H55" s="45">
        <f>SLN(B55,F55,D55)</f>
        <v>0</v>
      </c>
    </row>
    <row r="56" spans="1:9" x14ac:dyDescent="0.3">
      <c r="D56" s="13"/>
      <c r="F56" s="13"/>
      <c r="G56" s="13"/>
      <c r="H56" s="13"/>
    </row>
    <row r="57" spans="1:9" x14ac:dyDescent="0.3">
      <c r="A57" s="2" t="s">
        <v>183</v>
      </c>
      <c r="B57" s="46"/>
      <c r="D57" s="13">
        <v>7</v>
      </c>
      <c r="F57" s="15"/>
      <c r="G57" s="13"/>
      <c r="H57" s="45">
        <f>SLN(B57,F57,D57)</f>
        <v>0</v>
      </c>
    </row>
    <row r="58" spans="1:9" x14ac:dyDescent="0.3">
      <c r="D58" s="13"/>
      <c r="F58" s="13"/>
      <c r="G58" s="13"/>
      <c r="H58" s="13"/>
    </row>
    <row r="59" spans="1:9" x14ac:dyDescent="0.3">
      <c r="A59" s="2" t="s">
        <v>184</v>
      </c>
      <c r="B59" s="46"/>
      <c r="D59" s="13">
        <v>7</v>
      </c>
      <c r="F59" s="15"/>
      <c r="G59" s="13"/>
      <c r="H59" s="45">
        <f>SLN(B59,F59,D59)</f>
        <v>0</v>
      </c>
    </row>
    <row r="61" spans="1:9" x14ac:dyDescent="0.3">
      <c r="A61" s="44" t="s">
        <v>199</v>
      </c>
      <c r="B61" s="77">
        <f>SUM(B16:B60)</f>
        <v>0</v>
      </c>
      <c r="G61" s="14"/>
      <c r="H61" s="140" t="s">
        <v>200</v>
      </c>
      <c r="I61" s="141">
        <f>SUM(H39:H59)</f>
        <v>0</v>
      </c>
    </row>
    <row r="62" spans="1:9" x14ac:dyDescent="0.3">
      <c r="H62" s="141"/>
    </row>
    <row r="64" spans="1:9" ht="28.8" x14ac:dyDescent="0.55000000000000004">
      <c r="A64" s="34" t="s">
        <v>201</v>
      </c>
      <c r="B64" s="35"/>
      <c r="C64" s="35"/>
      <c r="D64" s="35"/>
      <c r="E64" s="35"/>
      <c r="F64" s="35"/>
    </row>
    <row r="65" spans="1:6" x14ac:dyDescent="0.3">
      <c r="A65" s="36" t="s">
        <v>202</v>
      </c>
      <c r="B65" s="35"/>
      <c r="C65" s="35"/>
      <c r="D65" s="35"/>
      <c r="E65" s="35"/>
      <c r="F65" s="35"/>
    </row>
    <row r="66" spans="1:6" x14ac:dyDescent="0.3">
      <c r="A66" s="27"/>
    </row>
    <row r="67" spans="1:6" x14ac:dyDescent="0.3">
      <c r="A67" s="2" t="s">
        <v>203</v>
      </c>
      <c r="B67" s="46"/>
      <c r="C67" s="39" t="s">
        <v>170</v>
      </c>
    </row>
    <row r="68" spans="1:6" x14ac:dyDescent="0.3">
      <c r="A68" s="23" t="s">
        <v>204</v>
      </c>
      <c r="B68" s="13"/>
      <c r="D68" s="13" t="s">
        <v>205</v>
      </c>
      <c r="F68" s="13" t="s">
        <v>206</v>
      </c>
    </row>
    <row r="69" spans="1:6" x14ac:dyDescent="0.3">
      <c r="A69" s="2" t="s">
        <v>207</v>
      </c>
      <c r="B69" s="45">
        <f>D69*F69</f>
        <v>0</v>
      </c>
      <c r="C69" s="12" t="s">
        <v>208</v>
      </c>
      <c r="D69" s="46"/>
      <c r="E69" s="13" t="s">
        <v>209</v>
      </c>
      <c r="F69" s="15"/>
    </row>
    <row r="70" spans="1:6" x14ac:dyDescent="0.3">
      <c r="A70" s="23" t="s">
        <v>210</v>
      </c>
      <c r="B70" s="13"/>
      <c r="D70" s="26" t="s">
        <v>211</v>
      </c>
    </row>
    <row r="71" spans="1:6" x14ac:dyDescent="0.3">
      <c r="A71" s="23"/>
      <c r="B71" s="13"/>
      <c r="D71" s="13" t="s">
        <v>205</v>
      </c>
      <c r="F71" s="13" t="s">
        <v>206</v>
      </c>
    </row>
    <row r="72" spans="1:6" x14ac:dyDescent="0.3">
      <c r="A72" s="2" t="s">
        <v>212</v>
      </c>
      <c r="B72" s="45">
        <f>D72*F72</f>
        <v>0</v>
      </c>
      <c r="C72" s="12" t="s">
        <v>208</v>
      </c>
      <c r="D72" s="46"/>
      <c r="E72" s="13" t="s">
        <v>209</v>
      </c>
      <c r="F72" s="15"/>
    </row>
    <row r="73" spans="1:6" x14ac:dyDescent="0.3">
      <c r="B73" s="45"/>
      <c r="C73" s="12"/>
      <c r="D73" s="26" t="s">
        <v>213</v>
      </c>
      <c r="E73" s="13"/>
      <c r="F73" s="13"/>
    </row>
    <row r="74" spans="1:6" x14ac:dyDescent="0.3">
      <c r="A74" s="2" t="s">
        <v>214</v>
      </c>
      <c r="B74" s="46"/>
      <c r="C74" s="12"/>
      <c r="D74" s="13"/>
      <c r="E74" s="13"/>
      <c r="F74" s="13"/>
    </row>
    <row r="75" spans="1:6" x14ac:dyDescent="0.3">
      <c r="A75" s="17"/>
      <c r="B75" s="55"/>
      <c r="C75" s="18"/>
      <c r="D75" s="18"/>
      <c r="E75" s="18"/>
      <c r="F75" s="18"/>
    </row>
    <row r="76" spans="1:6" x14ac:dyDescent="0.3">
      <c r="A76" s="16" t="s">
        <v>19</v>
      </c>
      <c r="B76" s="54">
        <f>B67+B69+B72+B74</f>
        <v>0</v>
      </c>
    </row>
    <row r="77" spans="1:6" x14ac:dyDescent="0.3">
      <c r="B77" s="14"/>
    </row>
    <row r="78" spans="1:6" x14ac:dyDescent="0.3">
      <c r="A78" s="2" t="s">
        <v>215</v>
      </c>
      <c r="B78" s="46"/>
    </row>
    <row r="79" spans="1:6" x14ac:dyDescent="0.3">
      <c r="B79" s="14"/>
    </row>
    <row r="80" spans="1:6" x14ac:dyDescent="0.3">
      <c r="A80" s="2" t="s">
        <v>216</v>
      </c>
      <c r="B80" s="46"/>
      <c r="C80" s="21" t="s">
        <v>217</v>
      </c>
    </row>
    <row r="81" spans="1:6" x14ac:dyDescent="0.3">
      <c r="B81" s="14"/>
    </row>
    <row r="82" spans="1:6" x14ac:dyDescent="0.3">
      <c r="A82" s="2" t="s">
        <v>218</v>
      </c>
      <c r="B82" s="46"/>
    </row>
    <row r="83" spans="1:6" x14ac:dyDescent="0.3">
      <c r="A83" s="17"/>
      <c r="B83" s="18"/>
      <c r="C83" s="18"/>
      <c r="D83" s="18"/>
      <c r="E83" s="18"/>
      <c r="F83" s="18"/>
    </row>
    <row r="84" spans="1:6" x14ac:dyDescent="0.3">
      <c r="A84" s="16" t="s">
        <v>219</v>
      </c>
      <c r="B84" s="54">
        <f>B80+B82</f>
        <v>0</v>
      </c>
    </row>
    <row r="85" spans="1:6" x14ac:dyDescent="0.3">
      <c r="B85" s="13"/>
    </row>
    <row r="86" spans="1:6" x14ac:dyDescent="0.3">
      <c r="A86" s="16" t="s">
        <v>220</v>
      </c>
      <c r="B86" s="54">
        <f>B84+B76</f>
        <v>0</v>
      </c>
    </row>
    <row r="87" spans="1:6" x14ac:dyDescent="0.3">
      <c r="A87" s="16"/>
      <c r="B87" s="67"/>
    </row>
    <row r="88" spans="1:6" x14ac:dyDescent="0.3">
      <c r="A88" s="37" t="s">
        <v>221</v>
      </c>
      <c r="B88" s="76">
        <f>B7-B86</f>
        <v>0</v>
      </c>
    </row>
    <row r="89" spans="1:6" x14ac:dyDescent="0.3">
      <c r="B89" s="13"/>
    </row>
    <row r="91" spans="1:6" ht="28.8" x14ac:dyDescent="0.55000000000000004">
      <c r="A91" s="28" t="s">
        <v>222</v>
      </c>
      <c r="B91" s="29"/>
      <c r="C91" s="29"/>
      <c r="D91" s="29"/>
      <c r="E91" s="29"/>
      <c r="F91" s="29"/>
    </row>
    <row r="92" spans="1:6" x14ac:dyDescent="0.3">
      <c r="A92" s="30" t="s">
        <v>223</v>
      </c>
      <c r="B92" s="29"/>
      <c r="C92" s="29"/>
      <c r="D92" s="29"/>
      <c r="E92" s="29"/>
      <c r="F92" s="29"/>
    </row>
    <row r="94" spans="1:6" ht="18" x14ac:dyDescent="0.35">
      <c r="A94" s="41" t="s">
        <v>224</v>
      </c>
    </row>
    <row r="95" spans="1:6" x14ac:dyDescent="0.3">
      <c r="A95" s="16"/>
    </row>
    <row r="96" spans="1:6" x14ac:dyDescent="0.3">
      <c r="A96" s="2" t="s">
        <v>225</v>
      </c>
      <c r="B96" s="46"/>
    </row>
    <row r="97" spans="1:4" x14ac:dyDescent="0.3">
      <c r="A97" s="23" t="s">
        <v>226</v>
      </c>
    </row>
    <row r="98" spans="1:4" x14ac:dyDescent="0.3">
      <c r="A98" s="2" t="s">
        <v>227</v>
      </c>
      <c r="B98" s="46"/>
      <c r="C98" s="39"/>
      <c r="D98" s="20"/>
    </row>
    <row r="99" spans="1:4" x14ac:dyDescent="0.3">
      <c r="A99" s="23" t="s">
        <v>228</v>
      </c>
      <c r="C99" s="39"/>
      <c r="D99" s="20"/>
    </row>
    <row r="100" spans="1:4" x14ac:dyDescent="0.3">
      <c r="A100" s="2" t="s">
        <v>229</v>
      </c>
      <c r="B100" s="46"/>
      <c r="C100" s="39"/>
      <c r="D100" s="20"/>
    </row>
    <row r="101" spans="1:4" x14ac:dyDescent="0.3">
      <c r="A101" s="23" t="s">
        <v>230</v>
      </c>
      <c r="D101" s="20"/>
    </row>
    <row r="102" spans="1:4" x14ac:dyDescent="0.3">
      <c r="A102" s="2" t="s">
        <v>231</v>
      </c>
      <c r="B102" s="46"/>
      <c r="C102" s="39"/>
      <c r="D102" s="20"/>
    </row>
    <row r="104" spans="1:4" ht="18" x14ac:dyDescent="0.35">
      <c r="A104" s="41" t="s">
        <v>232</v>
      </c>
    </row>
    <row r="105" spans="1:4" x14ac:dyDescent="0.3">
      <c r="A105" s="16"/>
    </row>
    <row r="106" spans="1:4" x14ac:dyDescent="0.3">
      <c r="A106" s="2" t="s">
        <v>233</v>
      </c>
      <c r="B106" s="46"/>
    </row>
    <row r="107" spans="1:4" x14ac:dyDescent="0.3">
      <c r="A107" s="26" t="s">
        <v>234</v>
      </c>
      <c r="D107" s="20"/>
    </row>
    <row r="108" spans="1:4" x14ac:dyDescent="0.3">
      <c r="A108" s="2" t="s">
        <v>235</v>
      </c>
      <c r="B108" s="46"/>
      <c r="D108" s="20"/>
    </row>
    <row r="109" spans="1:4" x14ac:dyDescent="0.3">
      <c r="A109" s="26" t="s">
        <v>236</v>
      </c>
      <c r="D109" s="20"/>
    </row>
    <row r="110" spans="1:4" ht="18" x14ac:dyDescent="0.35">
      <c r="A110" s="41" t="s">
        <v>237</v>
      </c>
    </row>
    <row r="112" spans="1:4" x14ac:dyDescent="0.3">
      <c r="A112" s="2" t="s">
        <v>238</v>
      </c>
      <c r="B112" s="46"/>
    </row>
    <row r="114" spans="1:2" x14ac:dyDescent="0.3">
      <c r="A114" s="2" t="s">
        <v>239</v>
      </c>
      <c r="B114" s="46"/>
    </row>
    <row r="116" spans="1:2" x14ac:dyDescent="0.3">
      <c r="A116" s="2" t="s">
        <v>240</v>
      </c>
      <c r="B116" s="46"/>
    </row>
    <row r="117" spans="1:2" x14ac:dyDescent="0.3">
      <c r="A117" s="23" t="s">
        <v>241</v>
      </c>
    </row>
    <row r="118" spans="1:2" ht="18" x14ac:dyDescent="0.35">
      <c r="A118" s="41" t="s">
        <v>242</v>
      </c>
    </row>
    <row r="120" spans="1:2" x14ac:dyDescent="0.3">
      <c r="A120" s="2" t="s">
        <v>243</v>
      </c>
      <c r="B120" s="46"/>
    </row>
    <row r="121" spans="1:2" x14ac:dyDescent="0.3">
      <c r="A121" s="23" t="s">
        <v>244</v>
      </c>
    </row>
    <row r="122" spans="1:2" x14ac:dyDescent="0.3">
      <c r="A122" s="2" t="s">
        <v>245</v>
      </c>
      <c r="B122" s="46"/>
    </row>
    <row r="124" spans="1:2" ht="18" x14ac:dyDescent="0.35">
      <c r="A124" s="41" t="s">
        <v>246</v>
      </c>
    </row>
    <row r="126" spans="1:2" x14ac:dyDescent="0.3">
      <c r="A126" s="2" t="s">
        <v>247</v>
      </c>
      <c r="B126" s="46"/>
    </row>
    <row r="128" spans="1:2" x14ac:dyDescent="0.3">
      <c r="A128" s="2" t="s">
        <v>248</v>
      </c>
      <c r="B128" s="46"/>
    </row>
    <row r="130" spans="1:6" x14ac:dyDescent="0.3">
      <c r="A130" s="2" t="s">
        <v>249</v>
      </c>
      <c r="B130" s="46"/>
    </row>
    <row r="132" spans="1:6" x14ac:dyDescent="0.3">
      <c r="A132" s="2" t="s">
        <v>250</v>
      </c>
      <c r="B132" s="46"/>
    </row>
    <row r="134" spans="1:6" x14ac:dyDescent="0.3">
      <c r="A134" s="2" t="s">
        <v>251</v>
      </c>
      <c r="B134" s="46"/>
    </row>
    <row r="136" spans="1:6" x14ac:dyDescent="0.3">
      <c r="A136" s="2" t="s">
        <v>252</v>
      </c>
      <c r="B136" s="46"/>
    </row>
    <row r="138" spans="1:6" x14ac:dyDescent="0.3">
      <c r="A138" s="43" t="s">
        <v>253</v>
      </c>
      <c r="B138" s="75">
        <f>SUM(B94:B137)</f>
        <v>0</v>
      </c>
      <c r="D138" s="14"/>
    </row>
    <row r="141" spans="1:6" ht="28.8" x14ac:dyDescent="0.55000000000000004">
      <c r="A141" s="47" t="s">
        <v>254</v>
      </c>
      <c r="B141" s="48"/>
      <c r="C141" s="48"/>
      <c r="D141" s="48"/>
      <c r="E141" s="48"/>
      <c r="F141" s="48"/>
    </row>
    <row r="142" spans="1:6" x14ac:dyDescent="0.3">
      <c r="A142" s="49" t="s">
        <v>255</v>
      </c>
      <c r="B142" s="48"/>
      <c r="C142" s="48"/>
      <c r="D142" s="48"/>
      <c r="E142" s="48"/>
      <c r="F142" s="48"/>
    </row>
    <row r="144" spans="1:6" x14ac:dyDescent="0.3">
      <c r="A144" s="2" t="s">
        <v>256</v>
      </c>
      <c r="B144" s="46"/>
      <c r="C144" s="39" t="s">
        <v>170</v>
      </c>
    </row>
    <row r="145" spans="1:4" x14ac:dyDescent="0.3">
      <c r="B145" s="13"/>
      <c r="D145" s="13"/>
    </row>
    <row r="146" spans="1:4" x14ac:dyDescent="0.3">
      <c r="A146" s="2" t="s">
        <v>257</v>
      </c>
      <c r="B146" s="46"/>
    </row>
    <row r="147" spans="1:4" x14ac:dyDescent="0.3">
      <c r="B147" s="13"/>
    </row>
    <row r="148" spans="1:4" x14ac:dyDescent="0.3">
      <c r="A148" s="2" t="s">
        <v>258</v>
      </c>
      <c r="B148" s="46"/>
    </row>
    <row r="149" spans="1:4" x14ac:dyDescent="0.3">
      <c r="B149" s="13"/>
    </row>
    <row r="150" spans="1:4" x14ac:dyDescent="0.3">
      <c r="A150" s="2" t="s">
        <v>259</v>
      </c>
      <c r="B150" s="46"/>
    </row>
    <row r="151" spans="1:4" x14ac:dyDescent="0.3">
      <c r="A151" s="23" t="s">
        <v>260</v>
      </c>
      <c r="B151" s="13"/>
    </row>
    <row r="152" spans="1:4" x14ac:dyDescent="0.3">
      <c r="A152" s="2" t="s">
        <v>261</v>
      </c>
      <c r="B152" s="46"/>
      <c r="C152" s="39" t="s">
        <v>170</v>
      </c>
    </row>
    <row r="153" spans="1:4" x14ac:dyDescent="0.3">
      <c r="A153" s="23" t="s">
        <v>262</v>
      </c>
      <c r="B153" s="13"/>
    </row>
    <row r="154" spans="1:4" x14ac:dyDescent="0.3">
      <c r="A154" s="2" t="s">
        <v>263</v>
      </c>
      <c r="B154" s="46"/>
    </row>
    <row r="155" spans="1:4" x14ac:dyDescent="0.3">
      <c r="B155" s="13"/>
    </row>
    <row r="156" spans="1:4" x14ac:dyDescent="0.3">
      <c r="A156" s="2" t="s">
        <v>264</v>
      </c>
      <c r="B156" s="46"/>
    </row>
    <row r="157" spans="1:4" x14ac:dyDescent="0.3">
      <c r="B157" s="13"/>
    </row>
    <row r="158" spans="1:4" x14ac:dyDescent="0.3">
      <c r="A158" s="50" t="s">
        <v>265</v>
      </c>
      <c r="B158" s="51">
        <f>SUM(B144:B157)</f>
        <v>0</v>
      </c>
    </row>
    <row r="159" spans="1:4" x14ac:dyDescent="0.3">
      <c r="B159" s="13"/>
    </row>
    <row r="161" spans="1:1" ht="28.8" x14ac:dyDescent="0.55000000000000004">
      <c r="A161" s="145"/>
    </row>
    <row r="162" spans="1:1" x14ac:dyDescent="0.3">
      <c r="A162" s="146"/>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topLeftCell="B1" workbookViewId="0">
      <selection activeCell="C17" sqref="C17"/>
    </sheetView>
  </sheetViews>
  <sheetFormatPr defaultRowHeight="14.4" x14ac:dyDescent="0.3"/>
  <cols>
    <col min="1" max="1" width="3" customWidth="1"/>
    <col min="2" max="2" width="9.88671875" customWidth="1"/>
    <col min="3" max="3" width="37.109375" customWidth="1"/>
    <col min="4" max="4" width="18.44140625" customWidth="1"/>
    <col min="5" max="5" width="27.88671875" customWidth="1"/>
    <col min="6" max="6" width="23.44140625" customWidth="1"/>
  </cols>
  <sheetData>
    <row r="1" spans="1:7" ht="28.8" x14ac:dyDescent="0.55000000000000004">
      <c r="A1" s="11" t="s">
        <v>120</v>
      </c>
      <c r="B1" s="11"/>
    </row>
    <row r="2" spans="1:7" ht="15.6" x14ac:dyDescent="0.3">
      <c r="B2" s="4" t="s">
        <v>121</v>
      </c>
    </row>
    <row r="4" spans="1:7" s="3" customFormat="1" x14ac:dyDescent="0.3">
      <c r="B4" s="3" t="s">
        <v>122</v>
      </c>
      <c r="C4" s="3" t="s">
        <v>123</v>
      </c>
      <c r="D4" s="3" t="s">
        <v>124</v>
      </c>
      <c r="E4" s="3" t="s">
        <v>125</v>
      </c>
      <c r="F4" s="3" t="s">
        <v>126</v>
      </c>
    </row>
    <row r="5" spans="1:7" x14ac:dyDescent="0.3">
      <c r="B5" t="s">
        <v>127</v>
      </c>
      <c r="C5" s="5"/>
      <c r="D5" s="8"/>
      <c r="E5" s="9"/>
      <c r="F5" s="24">
        <f>D5*E5</f>
        <v>0</v>
      </c>
    </row>
    <row r="6" spans="1:7" x14ac:dyDescent="0.3">
      <c r="B6" t="s">
        <v>128</v>
      </c>
      <c r="C6" s="5"/>
      <c r="D6" s="8"/>
      <c r="E6" s="9"/>
      <c r="F6" s="24">
        <f t="shared" ref="F6:F14" si="0">D6*E6</f>
        <v>0</v>
      </c>
    </row>
    <row r="7" spans="1:7" x14ac:dyDescent="0.3">
      <c r="B7" t="s">
        <v>129</v>
      </c>
      <c r="C7" s="5"/>
      <c r="D7" s="9"/>
      <c r="E7" s="9"/>
      <c r="F7" s="24">
        <f t="shared" si="0"/>
        <v>0</v>
      </c>
    </row>
    <row r="8" spans="1:7" x14ac:dyDescent="0.3">
      <c r="B8" t="s">
        <v>130</v>
      </c>
      <c r="C8" s="5"/>
      <c r="D8" s="9"/>
      <c r="E8" s="9"/>
      <c r="F8" s="24">
        <f t="shared" si="0"/>
        <v>0</v>
      </c>
    </row>
    <row r="9" spans="1:7" x14ac:dyDescent="0.3">
      <c r="B9" t="s">
        <v>131</v>
      </c>
      <c r="C9" s="5"/>
      <c r="D9" s="9"/>
      <c r="E9" s="9"/>
      <c r="F9" s="24">
        <f t="shared" si="0"/>
        <v>0</v>
      </c>
    </row>
    <row r="10" spans="1:7" x14ac:dyDescent="0.3">
      <c r="B10" t="s">
        <v>132</v>
      </c>
      <c r="C10" s="5"/>
      <c r="D10" s="9"/>
      <c r="E10" s="9"/>
      <c r="F10" s="24">
        <f t="shared" si="0"/>
        <v>0</v>
      </c>
    </row>
    <row r="11" spans="1:7" x14ac:dyDescent="0.3">
      <c r="B11" t="s">
        <v>133</v>
      </c>
      <c r="C11" s="5"/>
      <c r="D11" s="9"/>
      <c r="E11" s="9"/>
      <c r="F11" s="24">
        <f t="shared" si="0"/>
        <v>0</v>
      </c>
    </row>
    <row r="12" spans="1:7" x14ac:dyDescent="0.3">
      <c r="B12" t="s">
        <v>134</v>
      </c>
      <c r="C12" s="5"/>
      <c r="D12" s="9"/>
      <c r="E12" s="9"/>
      <c r="F12" s="24">
        <f t="shared" si="0"/>
        <v>0</v>
      </c>
    </row>
    <row r="13" spans="1:7" x14ac:dyDescent="0.3">
      <c r="B13" t="s">
        <v>135</v>
      </c>
      <c r="C13" s="5"/>
      <c r="D13" s="9"/>
      <c r="E13" s="9"/>
      <c r="F13" s="24">
        <f t="shared" si="0"/>
        <v>0</v>
      </c>
    </row>
    <row r="14" spans="1:7" x14ac:dyDescent="0.3">
      <c r="B14" t="s">
        <v>136</v>
      </c>
      <c r="C14" s="5"/>
      <c r="D14" s="9"/>
      <c r="E14" s="9"/>
      <c r="F14" s="24">
        <f t="shared" si="0"/>
        <v>0</v>
      </c>
    </row>
    <row r="15" spans="1:7" ht="15" thickBot="1" x14ac:dyDescent="0.35"/>
    <row r="16" spans="1:7" ht="15" thickBot="1" x14ac:dyDescent="0.35">
      <c r="E16" s="2" t="s">
        <v>137</v>
      </c>
      <c r="F16" s="7" t="e">
        <f>((D5*E5)+(D6*E6)+(D7*E7)+(D8*E8)+(D9*E9)+(D10*E10)+(D11*E11)+(D12*E12)+(D13*E13)+(D14*E14))/SUM(E5:E14)</f>
        <v>#DIV/0!</v>
      </c>
      <c r="G16" s="6" t="s">
        <v>138</v>
      </c>
    </row>
    <row r="19" spans="1:6" ht="28.8" x14ac:dyDescent="0.55000000000000004">
      <c r="A19" s="11" t="s">
        <v>139</v>
      </c>
    </row>
    <row r="20" spans="1:6" x14ac:dyDescent="0.3">
      <c r="B20" t="s">
        <v>140</v>
      </c>
    </row>
    <row r="22" spans="1:6" x14ac:dyDescent="0.3">
      <c r="B22" s="3" t="s">
        <v>122</v>
      </c>
      <c r="C22" s="3" t="s">
        <v>123</v>
      </c>
      <c r="D22" s="3" t="s">
        <v>124</v>
      </c>
      <c r="E22" s="3" t="s">
        <v>141</v>
      </c>
      <c r="F22" s="3" t="s">
        <v>142</v>
      </c>
    </row>
    <row r="23" spans="1:6" x14ac:dyDescent="0.3">
      <c r="B23" t="s">
        <v>127</v>
      </c>
      <c r="C23" s="5"/>
      <c r="D23" s="8"/>
      <c r="E23" s="9"/>
      <c r="F23" s="24">
        <f>D23*E23</f>
        <v>0</v>
      </c>
    </row>
    <row r="24" spans="1:6" x14ac:dyDescent="0.3">
      <c r="B24" t="s">
        <v>128</v>
      </c>
      <c r="C24" s="5"/>
      <c r="D24" s="8"/>
      <c r="E24" s="9"/>
      <c r="F24" s="24">
        <f t="shared" ref="F24:F32" si="1">D24*E24</f>
        <v>0</v>
      </c>
    </row>
    <row r="25" spans="1:6" x14ac:dyDescent="0.3">
      <c r="B25" t="s">
        <v>129</v>
      </c>
      <c r="C25" s="5"/>
      <c r="D25" s="9"/>
      <c r="E25" s="9"/>
      <c r="F25" s="24">
        <f t="shared" si="1"/>
        <v>0</v>
      </c>
    </row>
    <row r="26" spans="1:6" x14ac:dyDescent="0.3">
      <c r="B26" t="s">
        <v>130</v>
      </c>
      <c r="C26" s="5"/>
      <c r="D26" s="9"/>
      <c r="E26" s="9"/>
      <c r="F26" s="24">
        <f t="shared" si="1"/>
        <v>0</v>
      </c>
    </row>
    <row r="27" spans="1:6" x14ac:dyDescent="0.3">
      <c r="B27" t="s">
        <v>131</v>
      </c>
      <c r="C27" s="5"/>
      <c r="D27" s="9"/>
      <c r="E27" s="9"/>
      <c r="F27" s="24">
        <f t="shared" si="1"/>
        <v>0</v>
      </c>
    </row>
    <row r="28" spans="1:6" x14ac:dyDescent="0.3">
      <c r="B28" t="s">
        <v>132</v>
      </c>
      <c r="C28" s="5"/>
      <c r="D28" s="9"/>
      <c r="E28" s="9"/>
      <c r="F28" s="24">
        <f t="shared" si="1"/>
        <v>0</v>
      </c>
    </row>
    <row r="29" spans="1:6" x14ac:dyDescent="0.3">
      <c r="B29" t="s">
        <v>133</v>
      </c>
      <c r="C29" s="5"/>
      <c r="D29" s="9"/>
      <c r="E29" s="9"/>
      <c r="F29" s="24">
        <f t="shared" si="1"/>
        <v>0</v>
      </c>
    </row>
    <row r="30" spans="1:6" x14ac:dyDescent="0.3">
      <c r="B30" t="s">
        <v>134</v>
      </c>
      <c r="C30" s="5"/>
      <c r="D30" s="9"/>
      <c r="E30" s="9"/>
      <c r="F30" s="24">
        <f t="shared" si="1"/>
        <v>0</v>
      </c>
    </row>
    <row r="31" spans="1:6" x14ac:dyDescent="0.3">
      <c r="B31" t="s">
        <v>135</v>
      </c>
      <c r="C31" s="5"/>
      <c r="D31" s="9"/>
      <c r="E31" s="9"/>
      <c r="F31" s="24">
        <f t="shared" si="1"/>
        <v>0</v>
      </c>
    </row>
    <row r="32" spans="1:6" x14ac:dyDescent="0.3">
      <c r="B32" t="s">
        <v>136</v>
      </c>
      <c r="C32" s="5"/>
      <c r="D32" s="9"/>
      <c r="E32" s="9"/>
      <c r="F32" s="24">
        <f t="shared" si="1"/>
        <v>0</v>
      </c>
    </row>
    <row r="33" spans="1:7" ht="15" thickBot="1" x14ac:dyDescent="0.35"/>
    <row r="34" spans="1:7" ht="15" thickBot="1" x14ac:dyDescent="0.35">
      <c r="E34" s="2" t="s">
        <v>143</v>
      </c>
      <c r="F34" s="25">
        <f>SUM(F23:F32)</f>
        <v>0</v>
      </c>
      <c r="G34" s="6" t="s">
        <v>144</v>
      </c>
    </row>
    <row r="35" spans="1:7" x14ac:dyDescent="0.3">
      <c r="E35" s="2"/>
      <c r="F35" s="40"/>
      <c r="G35" s="6"/>
    </row>
    <row r="37" spans="1:7" ht="28.8" x14ac:dyDescent="0.55000000000000004">
      <c r="A37" s="11" t="s">
        <v>145</v>
      </c>
    </row>
    <row r="38" spans="1:7" x14ac:dyDescent="0.3">
      <c r="B38" t="s">
        <v>146</v>
      </c>
    </row>
    <row r="40" spans="1:7" x14ac:dyDescent="0.3">
      <c r="B40" s="3" t="s">
        <v>122</v>
      </c>
      <c r="C40" s="3" t="s">
        <v>147</v>
      </c>
      <c r="D40" s="3" t="s">
        <v>148</v>
      </c>
      <c r="E40" s="3" t="s">
        <v>149</v>
      </c>
      <c r="F40" s="3"/>
    </row>
    <row r="41" spans="1:7" x14ac:dyDescent="0.3">
      <c r="B41" t="s">
        <v>150</v>
      </c>
      <c r="C41" s="5"/>
      <c r="D41" s="105"/>
      <c r="E41" s="106"/>
      <c r="F41" s="24"/>
    </row>
    <row r="42" spans="1:7" x14ac:dyDescent="0.3">
      <c r="B42" t="s">
        <v>151</v>
      </c>
      <c r="C42" s="5"/>
      <c r="D42" s="105"/>
      <c r="E42" s="106"/>
      <c r="F42" s="24"/>
    </row>
    <row r="43" spans="1:7" x14ac:dyDescent="0.3">
      <c r="B43" t="s">
        <v>152</v>
      </c>
      <c r="C43" s="5"/>
      <c r="D43" s="105"/>
      <c r="E43" s="106"/>
      <c r="F43" s="24"/>
    </row>
    <row r="44" spans="1:7" x14ac:dyDescent="0.3">
      <c r="B44" t="s">
        <v>153</v>
      </c>
      <c r="C44" s="5"/>
      <c r="D44" s="105"/>
      <c r="E44" s="106"/>
      <c r="F44" s="24"/>
    </row>
    <row r="45" spans="1:7" x14ac:dyDescent="0.3">
      <c r="B45" t="s">
        <v>154</v>
      </c>
      <c r="C45" s="5"/>
      <c r="D45" s="105"/>
      <c r="E45" s="106"/>
      <c r="F45" s="24"/>
    </row>
    <row r="46" spans="1:7" ht="15" thickBot="1" x14ac:dyDescent="0.35"/>
    <row r="47" spans="1:7" ht="15" thickBot="1" x14ac:dyDescent="0.35">
      <c r="C47" s="2" t="s">
        <v>155</v>
      </c>
      <c r="D47" s="25">
        <f>SUM(D41:D45)</f>
        <v>0</v>
      </c>
      <c r="E47" s="6" t="s">
        <v>156</v>
      </c>
    </row>
    <row r="49" spans="2:6" x14ac:dyDescent="0.3">
      <c r="B49" s="3" t="s">
        <v>122</v>
      </c>
      <c r="C49" s="3" t="s">
        <v>157</v>
      </c>
      <c r="D49" s="3" t="s">
        <v>148</v>
      </c>
      <c r="E49" s="3" t="s">
        <v>149</v>
      </c>
      <c r="F49" s="3"/>
    </row>
    <row r="50" spans="2:6" x14ac:dyDescent="0.3">
      <c r="B50" t="s">
        <v>158</v>
      </c>
      <c r="C50" s="5"/>
      <c r="D50" s="105"/>
      <c r="E50" s="106"/>
      <c r="F50" s="24"/>
    </row>
    <row r="51" spans="2:6" x14ac:dyDescent="0.3">
      <c r="B51" t="s">
        <v>159</v>
      </c>
      <c r="C51" s="5"/>
      <c r="D51" s="105"/>
      <c r="E51" s="106"/>
      <c r="F51" s="24"/>
    </row>
    <row r="52" spans="2:6" x14ac:dyDescent="0.3">
      <c r="B52" t="s">
        <v>160</v>
      </c>
      <c r="C52" s="5"/>
      <c r="D52" s="105"/>
      <c r="E52" s="106"/>
      <c r="F52" s="24"/>
    </row>
    <row r="53" spans="2:6" x14ac:dyDescent="0.3">
      <c r="B53" t="s">
        <v>161</v>
      </c>
      <c r="C53" s="5"/>
      <c r="D53" s="105"/>
      <c r="E53" s="106"/>
      <c r="F53" s="24"/>
    </row>
    <row r="54" spans="2:6" x14ac:dyDescent="0.3">
      <c r="B54" t="s">
        <v>162</v>
      </c>
      <c r="C54" s="5"/>
      <c r="D54" s="105"/>
      <c r="E54" s="106"/>
      <c r="F54" s="24"/>
    </row>
    <row r="55" spans="2:6" ht="15" thickBot="1" x14ac:dyDescent="0.35"/>
    <row r="56" spans="2:6" ht="15" thickBot="1" x14ac:dyDescent="0.35">
      <c r="C56" s="2" t="s">
        <v>163</v>
      </c>
      <c r="D56" s="25">
        <f>SUM(D50:D54)</f>
        <v>0</v>
      </c>
      <c r="E56" s="6" t="s">
        <v>164</v>
      </c>
    </row>
    <row r="57" spans="2:6" ht="15" thickBot="1" x14ac:dyDescent="0.35"/>
    <row r="58" spans="2:6" ht="15" thickBot="1" x14ac:dyDescent="0.35">
      <c r="E58" s="107">
        <f>SUM(E41:E45)+SUM(E50:E54)</f>
        <v>0</v>
      </c>
      <c r="F58"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7"/>
  <sheetViews>
    <sheetView topLeftCell="A10" workbookViewId="0">
      <selection activeCell="F35" sqref="F35"/>
    </sheetView>
  </sheetViews>
  <sheetFormatPr defaultRowHeight="14.4" x14ac:dyDescent="0.3"/>
  <cols>
    <col min="1" max="1" width="3.6640625" customWidth="1"/>
    <col min="2" max="2" width="31" customWidth="1"/>
    <col min="3" max="3" width="12" customWidth="1"/>
    <col min="5" max="5" width="16" customWidth="1"/>
    <col min="6" max="6" width="12.5546875" customWidth="1"/>
  </cols>
  <sheetData>
    <row r="1" spans="1:8" ht="28.8" x14ac:dyDescent="0.55000000000000004">
      <c r="A1" s="98" t="s">
        <v>266</v>
      </c>
      <c r="B1" s="84"/>
      <c r="C1" s="84"/>
      <c r="D1" s="84"/>
      <c r="E1" s="84"/>
      <c r="F1" s="84"/>
      <c r="G1" s="84"/>
      <c r="H1" s="84"/>
    </row>
    <row r="2" spans="1:8" ht="15" thickBot="1" x14ac:dyDescent="0.35">
      <c r="A2" s="10"/>
      <c r="B2" s="10"/>
      <c r="C2" s="10"/>
      <c r="D2" s="10"/>
      <c r="E2" s="10"/>
      <c r="F2" s="10"/>
      <c r="G2" s="10"/>
      <c r="H2" s="10"/>
    </row>
    <row r="3" spans="1:8" x14ac:dyDescent="0.3">
      <c r="A3" s="10"/>
      <c r="B3" s="62" t="s">
        <v>267</v>
      </c>
      <c r="C3" s="63">
        <f>C22</f>
        <v>0</v>
      </c>
      <c r="D3" s="10"/>
      <c r="E3" s="99" t="s">
        <v>268</v>
      </c>
      <c r="F3" s="100" t="e">
        <f>C24</f>
        <v>#DIV/0!</v>
      </c>
      <c r="G3" s="101" t="s">
        <v>269</v>
      </c>
      <c r="H3" s="10"/>
    </row>
    <row r="4" spans="1:8" x14ac:dyDescent="0.3">
      <c r="A4" s="10"/>
      <c r="B4" s="64" t="s">
        <v>270</v>
      </c>
      <c r="C4" s="65">
        <f>C37</f>
        <v>0</v>
      </c>
      <c r="D4" s="10"/>
      <c r="E4" s="101"/>
      <c r="F4" s="102"/>
      <c r="G4" s="101"/>
      <c r="H4" s="10"/>
    </row>
    <row r="5" spans="1:8" x14ac:dyDescent="0.3">
      <c r="A5" s="10"/>
      <c r="B5" s="64" t="s">
        <v>271</v>
      </c>
      <c r="C5" s="78" t="e">
        <f>C48</f>
        <v>#DIV/0!</v>
      </c>
      <c r="D5" s="10" t="s">
        <v>272</v>
      </c>
      <c r="E5" s="101"/>
      <c r="F5" s="102"/>
      <c r="G5" s="101"/>
      <c r="H5" s="10"/>
    </row>
    <row r="6" spans="1:8" x14ac:dyDescent="0.3">
      <c r="A6" s="10"/>
      <c r="B6" s="64" t="s">
        <v>273</v>
      </c>
      <c r="C6" s="65" t="e">
        <f>C66</f>
        <v>#DIV/0!</v>
      </c>
      <c r="D6" s="10"/>
      <c r="E6" s="103" t="s">
        <v>274</v>
      </c>
      <c r="F6" s="104" t="e">
        <f>C70</f>
        <v>#DIV/0!</v>
      </c>
      <c r="G6" s="101"/>
      <c r="H6" s="10"/>
    </row>
    <row r="7" spans="1:8" ht="15" thickBot="1" x14ac:dyDescent="0.35">
      <c r="A7" s="10"/>
      <c r="B7" s="66" t="s">
        <v>275</v>
      </c>
      <c r="C7" s="79" t="e">
        <f>C87</f>
        <v>#DIV/0!</v>
      </c>
      <c r="D7" s="10" t="s">
        <v>269</v>
      </c>
      <c r="E7" s="99" t="s">
        <v>276</v>
      </c>
      <c r="F7" s="104">
        <f>C85</f>
        <v>0</v>
      </c>
      <c r="G7" s="101"/>
      <c r="H7" s="10"/>
    </row>
    <row r="8" spans="1:8" x14ac:dyDescent="0.3">
      <c r="A8" s="84"/>
      <c r="B8" s="84"/>
      <c r="C8" s="84"/>
      <c r="D8" s="84"/>
      <c r="E8" s="84"/>
      <c r="F8" s="84"/>
      <c r="G8" s="84"/>
      <c r="H8" s="84"/>
    </row>
    <row r="11" spans="1:8" ht="28.8" x14ac:dyDescent="0.55000000000000004">
      <c r="A11" s="11" t="s">
        <v>267</v>
      </c>
      <c r="B11" s="11"/>
    </row>
    <row r="12" spans="1:8" ht="15.6" x14ac:dyDescent="0.3">
      <c r="B12" s="4" t="s">
        <v>277</v>
      </c>
    </row>
    <row r="13" spans="1:8" x14ac:dyDescent="0.3">
      <c r="B13" s="20" t="s">
        <v>278</v>
      </c>
    </row>
    <row r="15" spans="1:8" x14ac:dyDescent="0.3">
      <c r="B15" s="2" t="s">
        <v>279</v>
      </c>
      <c r="C15" s="45">
        <f>INPUTS!B158</f>
        <v>0</v>
      </c>
    </row>
    <row r="16" spans="1:8" x14ac:dyDescent="0.3">
      <c r="B16" s="17" t="s">
        <v>280</v>
      </c>
      <c r="C16" s="53">
        <f>INPUTS!B61</f>
        <v>0</v>
      </c>
    </row>
    <row r="17" spans="1:6" x14ac:dyDescent="0.3">
      <c r="B17" s="16" t="s">
        <v>281</v>
      </c>
      <c r="C17" s="54">
        <f>C15-C16</f>
        <v>0</v>
      </c>
      <c r="F17" s="21" t="s">
        <v>282</v>
      </c>
    </row>
    <row r="18" spans="1:6" x14ac:dyDescent="0.3">
      <c r="B18" s="2"/>
      <c r="C18" s="13"/>
      <c r="F18" s="20"/>
    </row>
    <row r="19" spans="1:6" x14ac:dyDescent="0.3">
      <c r="B19" s="2" t="s">
        <v>283</v>
      </c>
      <c r="C19" s="45">
        <f>INPUTS!B138</f>
        <v>0</v>
      </c>
      <c r="F19" s="20"/>
    </row>
    <row r="20" spans="1:6" x14ac:dyDescent="0.3">
      <c r="B20" s="2" t="s">
        <v>284</v>
      </c>
      <c r="C20" s="45">
        <f>INPUTS!B86*INPUTS!B9</f>
        <v>0</v>
      </c>
      <c r="F20" s="20"/>
    </row>
    <row r="21" spans="1:6" x14ac:dyDescent="0.3">
      <c r="B21" s="17" t="s">
        <v>73</v>
      </c>
      <c r="C21" s="53">
        <f>INPUTS!B7*INPUTS!B9</f>
        <v>0</v>
      </c>
      <c r="F21" s="20"/>
    </row>
    <row r="22" spans="1:6" x14ac:dyDescent="0.3">
      <c r="B22" s="19" t="s">
        <v>267</v>
      </c>
      <c r="C22" s="56">
        <f>C21-(C19+C20)</f>
        <v>0</v>
      </c>
      <c r="F22" s="21" t="s">
        <v>285</v>
      </c>
    </row>
    <row r="23" spans="1:6" ht="15" thickBot="1" x14ac:dyDescent="0.35">
      <c r="C23" s="13"/>
      <c r="F23" s="20"/>
    </row>
    <row r="24" spans="1:6" ht="15" thickBot="1" x14ac:dyDescent="0.35">
      <c r="B24" s="2" t="s">
        <v>268</v>
      </c>
      <c r="C24" s="80" t="e">
        <f>C17/C22</f>
        <v>#DIV/0!</v>
      </c>
      <c r="D24" t="s">
        <v>269</v>
      </c>
      <c r="F24" s="21" t="s">
        <v>286</v>
      </c>
    </row>
    <row r="27" spans="1:6" ht="28.8" x14ac:dyDescent="0.55000000000000004">
      <c r="A27" s="11" t="s">
        <v>270</v>
      </c>
      <c r="B27" s="11"/>
    </row>
    <row r="28" spans="1:6" ht="15.6" x14ac:dyDescent="0.3">
      <c r="B28" s="4" t="s">
        <v>287</v>
      </c>
    </row>
    <row r="29" spans="1:6" x14ac:dyDescent="0.3">
      <c r="B29" s="20" t="s">
        <v>288</v>
      </c>
    </row>
    <row r="31" spans="1:6" x14ac:dyDescent="0.3">
      <c r="B31" s="57" t="s">
        <v>289</v>
      </c>
      <c r="C31" s="54">
        <f>INPUTS!B7</f>
        <v>0</v>
      </c>
    </row>
    <row r="32" spans="1:6" x14ac:dyDescent="0.3">
      <c r="B32" s="2"/>
      <c r="C32" s="13"/>
    </row>
    <row r="33" spans="1:6" x14ac:dyDescent="0.3">
      <c r="B33" s="2" t="s">
        <v>290</v>
      </c>
      <c r="C33" s="45">
        <f>INPUTS!B76</f>
        <v>0</v>
      </c>
    </row>
    <row r="34" spans="1:6" x14ac:dyDescent="0.3">
      <c r="B34" s="17" t="s">
        <v>291</v>
      </c>
      <c r="C34" s="53">
        <f>INPUTS!B84</f>
        <v>0</v>
      </c>
    </row>
    <row r="35" spans="1:6" x14ac:dyDescent="0.3">
      <c r="B35" s="16" t="s">
        <v>220</v>
      </c>
      <c r="C35" s="54">
        <f>SUM(C33:C34)</f>
        <v>0</v>
      </c>
    </row>
    <row r="36" spans="1:6" x14ac:dyDescent="0.3">
      <c r="B36" s="2"/>
      <c r="C36" s="13"/>
    </row>
    <row r="37" spans="1:6" x14ac:dyDescent="0.3">
      <c r="B37" s="19" t="s">
        <v>270</v>
      </c>
      <c r="C37" s="56">
        <f>C31-C35</f>
        <v>0</v>
      </c>
    </row>
    <row r="38" spans="1:6" x14ac:dyDescent="0.3">
      <c r="B38" s="2"/>
    </row>
    <row r="39" spans="1:6" x14ac:dyDescent="0.3">
      <c r="B39" s="2"/>
    </row>
    <row r="40" spans="1:6" ht="28.8" x14ac:dyDescent="0.55000000000000004">
      <c r="A40" s="11" t="s">
        <v>271</v>
      </c>
      <c r="B40" s="11"/>
    </row>
    <row r="41" spans="1:6" ht="15.6" x14ac:dyDescent="0.3">
      <c r="B41" s="4" t="s">
        <v>292</v>
      </c>
    </row>
    <row r="42" spans="1:6" x14ac:dyDescent="0.3">
      <c r="B42" s="20" t="s">
        <v>293</v>
      </c>
    </row>
    <row r="43" spans="1:6" x14ac:dyDescent="0.3">
      <c r="B43" s="58" t="s">
        <v>294</v>
      </c>
    </row>
    <row r="45" spans="1:6" x14ac:dyDescent="0.3">
      <c r="B45" s="2" t="s">
        <v>283</v>
      </c>
      <c r="C45" s="45">
        <f>C19</f>
        <v>0</v>
      </c>
    </row>
    <row r="46" spans="1:6" x14ac:dyDescent="0.3">
      <c r="B46" s="2" t="s">
        <v>270</v>
      </c>
      <c r="C46" s="45">
        <f>C37</f>
        <v>0</v>
      </c>
    </row>
    <row r="47" spans="1:6" ht="15" thickBot="1" x14ac:dyDescent="0.35">
      <c r="B47" s="2"/>
      <c r="C47" s="13"/>
    </row>
    <row r="48" spans="1:6" ht="15" thickBot="1" x14ac:dyDescent="0.35">
      <c r="B48" s="19" t="s">
        <v>271</v>
      </c>
      <c r="C48" s="82" t="e">
        <f>C45/C46</f>
        <v>#DIV/0!</v>
      </c>
      <c r="F48" s="21" t="s">
        <v>295</v>
      </c>
    </row>
    <row r="51" spans="1:6" ht="28.8" x14ac:dyDescent="0.55000000000000004">
      <c r="A51" s="11" t="s">
        <v>296</v>
      </c>
      <c r="B51" s="11"/>
    </row>
    <row r="52" spans="1:6" ht="15.6" x14ac:dyDescent="0.3">
      <c r="B52" s="4" t="s">
        <v>297</v>
      </c>
    </row>
    <row r="53" spans="1:6" x14ac:dyDescent="0.3">
      <c r="B53" s="20" t="s">
        <v>298</v>
      </c>
    </row>
    <row r="55" spans="1:6" x14ac:dyDescent="0.3">
      <c r="B55" s="16" t="s">
        <v>280</v>
      </c>
      <c r="C55" s="54">
        <f>INPUTS!B61</f>
        <v>0</v>
      </c>
    </row>
    <row r="56" spans="1:6" x14ac:dyDescent="0.3">
      <c r="B56" s="2"/>
      <c r="C56" s="13"/>
    </row>
    <row r="57" spans="1:6" x14ac:dyDescent="0.3">
      <c r="B57" s="2" t="s">
        <v>271</v>
      </c>
      <c r="C57" s="120" t="e">
        <f>C48</f>
        <v>#DIV/0!</v>
      </c>
    </row>
    <row r="58" spans="1:6" x14ac:dyDescent="0.3">
      <c r="B58" s="2" t="s">
        <v>299</v>
      </c>
      <c r="C58" s="13">
        <f>INPUTS!B9</f>
        <v>0</v>
      </c>
    </row>
    <row r="59" spans="1:6" x14ac:dyDescent="0.3">
      <c r="B59" s="2" t="s">
        <v>300</v>
      </c>
      <c r="C59" s="119" t="e">
        <f>C57/C58</f>
        <v>#DIV/0!</v>
      </c>
    </row>
    <row r="60" spans="1:6" x14ac:dyDescent="0.3">
      <c r="B60" s="17" t="s">
        <v>301</v>
      </c>
      <c r="C60" s="53">
        <f>INPUTS!B138</f>
        <v>0</v>
      </c>
    </row>
    <row r="61" spans="1:6" x14ac:dyDescent="0.3">
      <c r="B61" s="16" t="s">
        <v>302</v>
      </c>
      <c r="C61" s="54" t="e">
        <f>C59*C60</f>
        <v>#DIV/0!</v>
      </c>
      <c r="F61" s="21" t="s">
        <v>303</v>
      </c>
    </row>
    <row r="62" spans="1:6" x14ac:dyDescent="0.3">
      <c r="C62" s="13"/>
    </row>
    <row r="63" spans="1:6" x14ac:dyDescent="0.3">
      <c r="B63" s="16" t="s">
        <v>304</v>
      </c>
      <c r="C63" s="54">
        <f>C55/2</f>
        <v>0</v>
      </c>
      <c r="F63" s="21" t="s">
        <v>305</v>
      </c>
    </row>
    <row r="64" spans="1:6" x14ac:dyDescent="0.3">
      <c r="B64" s="2"/>
      <c r="C64" s="13"/>
    </row>
    <row r="65" spans="1:6" ht="15" thickBot="1" x14ac:dyDescent="0.35">
      <c r="B65" s="2"/>
      <c r="C65" s="13"/>
    </row>
    <row r="66" spans="1:6" ht="15" thickBot="1" x14ac:dyDescent="0.35">
      <c r="B66" s="19" t="s">
        <v>273</v>
      </c>
      <c r="C66" s="60" t="e">
        <f>C55+C61+C63</f>
        <v>#DIV/0!</v>
      </c>
    </row>
    <row r="67" spans="1:6" x14ac:dyDescent="0.3">
      <c r="B67" s="2"/>
    </row>
    <row r="68" spans="1:6" x14ac:dyDescent="0.3">
      <c r="B68" s="2" t="s">
        <v>279</v>
      </c>
      <c r="C68" s="45">
        <f>INPUTS!B158</f>
        <v>0</v>
      </c>
    </row>
    <row r="69" spans="1:6" x14ac:dyDescent="0.3">
      <c r="B69" s="2"/>
      <c r="C69" s="13"/>
    </row>
    <row r="70" spans="1:6" x14ac:dyDescent="0.3">
      <c r="B70" s="59" t="s">
        <v>274</v>
      </c>
      <c r="C70" s="45" t="e">
        <f>C68-C66</f>
        <v>#DIV/0!</v>
      </c>
      <c r="F70" s="21" t="s">
        <v>306</v>
      </c>
    </row>
    <row r="73" spans="1:6" ht="28.8" x14ac:dyDescent="0.55000000000000004">
      <c r="A73" s="11" t="s">
        <v>275</v>
      </c>
      <c r="B73" s="11"/>
    </row>
    <row r="74" spans="1:6" ht="15.6" x14ac:dyDescent="0.3">
      <c r="B74" s="4" t="s">
        <v>307</v>
      </c>
    </row>
    <row r="75" spans="1:6" x14ac:dyDescent="0.3">
      <c r="B75" s="20" t="s">
        <v>308</v>
      </c>
    </row>
    <row r="76" spans="1:6" x14ac:dyDescent="0.3">
      <c r="B76" s="58" t="s">
        <v>309</v>
      </c>
    </row>
    <row r="78" spans="1:6" x14ac:dyDescent="0.3">
      <c r="B78" s="16" t="s">
        <v>280</v>
      </c>
      <c r="C78" s="54">
        <f>C55</f>
        <v>0</v>
      </c>
    </row>
    <row r="79" spans="1:6" x14ac:dyDescent="0.3">
      <c r="C79" s="13"/>
    </row>
    <row r="80" spans="1:6" x14ac:dyDescent="0.3">
      <c r="B80" s="2" t="s">
        <v>270</v>
      </c>
      <c r="C80" s="45">
        <f>C37</f>
        <v>0</v>
      </c>
    </row>
    <row r="81" spans="2:6" x14ac:dyDescent="0.3">
      <c r="B81" s="17" t="s">
        <v>299</v>
      </c>
      <c r="C81" s="55">
        <f>C58</f>
        <v>0</v>
      </c>
    </row>
    <row r="82" spans="2:6" x14ac:dyDescent="0.3">
      <c r="B82" s="2" t="s">
        <v>73</v>
      </c>
      <c r="C82" s="45">
        <f>C80*C81</f>
        <v>0</v>
      </c>
    </row>
    <row r="83" spans="2:6" x14ac:dyDescent="0.3">
      <c r="C83" s="13"/>
    </row>
    <row r="84" spans="2:6" x14ac:dyDescent="0.3">
      <c r="B84" s="17" t="s">
        <v>301</v>
      </c>
      <c r="C84" s="53">
        <f>C60</f>
        <v>0</v>
      </c>
    </row>
    <row r="85" spans="2:6" x14ac:dyDescent="0.3">
      <c r="B85" s="16" t="s">
        <v>310</v>
      </c>
      <c r="C85" s="54">
        <f>C82-C84</f>
        <v>0</v>
      </c>
      <c r="F85" s="21" t="s">
        <v>311</v>
      </c>
    </row>
    <row r="86" spans="2:6" ht="15" thickBot="1" x14ac:dyDescent="0.35">
      <c r="C86" s="13"/>
    </row>
    <row r="87" spans="2:6" ht="15" thickBot="1" x14ac:dyDescent="0.35">
      <c r="B87" s="19" t="s">
        <v>275</v>
      </c>
      <c r="C87" s="81" t="e">
        <f>C78/C85</f>
        <v>#DIV/0!</v>
      </c>
      <c r="D87" s="61" t="s">
        <v>269</v>
      </c>
      <c r="F87" s="21" t="s">
        <v>312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
  <sheetViews>
    <sheetView workbookViewId="0">
      <selection activeCell="D9" sqref="D9"/>
    </sheetView>
  </sheetViews>
  <sheetFormatPr defaultRowHeight="14.4" x14ac:dyDescent="0.3"/>
  <cols>
    <col min="1" max="1" width="4.88671875" customWidth="1"/>
    <col min="2" max="2" width="35.5546875" customWidth="1"/>
    <col min="3" max="5" width="15.6640625" customWidth="1"/>
    <col min="11" max="11" width="2.44140625" customWidth="1"/>
    <col min="12" max="12" width="12.6640625" customWidth="1"/>
    <col min="13" max="13" width="25.44140625" customWidth="1"/>
  </cols>
  <sheetData>
    <row r="1" spans="1:13" ht="28.8" x14ac:dyDescent="0.55000000000000004">
      <c r="A1" s="83" t="s">
        <v>313</v>
      </c>
      <c r="L1" s="118"/>
      <c r="M1" s="118"/>
    </row>
    <row r="2" spans="1:13" x14ac:dyDescent="0.3">
      <c r="B2" s="3" t="s">
        <v>314</v>
      </c>
    </row>
    <row r="3" spans="1:13" x14ac:dyDescent="0.3">
      <c r="B3" s="58" t="s">
        <v>315</v>
      </c>
    </row>
    <row r="5" spans="1:13" x14ac:dyDescent="0.3">
      <c r="B5" s="2" t="s">
        <v>316</v>
      </c>
      <c r="C5" s="45">
        <f>INPUTS!B138</f>
        <v>0</v>
      </c>
    </row>
    <row r="6" spans="1:13" x14ac:dyDescent="0.3">
      <c r="B6" s="2" t="s">
        <v>317</v>
      </c>
      <c r="C6" s="45">
        <f>C5*12</f>
        <v>0</v>
      </c>
    </row>
    <row r="7" spans="1:13" x14ac:dyDescent="0.3">
      <c r="B7" s="2" t="s">
        <v>318</v>
      </c>
      <c r="C7" s="45">
        <f>INPUTS!B86*INPUTS!B9</f>
        <v>0</v>
      </c>
    </row>
    <row r="8" spans="1:13" x14ac:dyDescent="0.3">
      <c r="B8" s="2"/>
      <c r="C8" s="13"/>
    </row>
    <row r="9" spans="1:13" x14ac:dyDescent="0.3">
      <c r="B9" s="2" t="s">
        <v>319</v>
      </c>
      <c r="C9" s="13">
        <f>INPUTS!B9</f>
        <v>0</v>
      </c>
    </row>
    <row r="10" spans="1:13" x14ac:dyDescent="0.3">
      <c r="B10" s="2" t="s">
        <v>169</v>
      </c>
      <c r="C10" s="45">
        <f>INPUTS!B7</f>
        <v>0</v>
      </c>
    </row>
    <row r="11" spans="1:13" x14ac:dyDescent="0.3">
      <c r="B11" s="2" t="s">
        <v>320</v>
      </c>
      <c r="C11" s="45">
        <f>C9*C10</f>
        <v>0</v>
      </c>
    </row>
    <row r="12" spans="1:13" x14ac:dyDescent="0.3">
      <c r="B12" s="2"/>
      <c r="C12" s="45"/>
    </row>
    <row r="13" spans="1:13" x14ac:dyDescent="0.3">
      <c r="D13" s="73" t="s">
        <v>321</v>
      </c>
      <c r="E13" s="3"/>
    </row>
    <row r="14" spans="1:13" ht="28.8" x14ac:dyDescent="0.3">
      <c r="C14" s="70" t="s">
        <v>322</v>
      </c>
      <c r="D14" s="74" t="s">
        <v>323</v>
      </c>
      <c r="E14" s="69" t="s">
        <v>73</v>
      </c>
    </row>
    <row r="15" spans="1:13" x14ac:dyDescent="0.3">
      <c r="B15" s="2" t="s">
        <v>324</v>
      </c>
      <c r="C15" s="68">
        <f t="shared" ref="C15:C26" si="0">$C$6</f>
        <v>0</v>
      </c>
      <c r="D15" s="71">
        <f>C15</f>
        <v>0</v>
      </c>
      <c r="E15" s="72">
        <v>0</v>
      </c>
    </row>
    <row r="16" spans="1:13" x14ac:dyDescent="0.3">
      <c r="B16" s="2" t="s">
        <v>325</v>
      </c>
      <c r="C16" s="68">
        <f t="shared" si="0"/>
        <v>0</v>
      </c>
      <c r="D16" s="45">
        <f>C7+C16</f>
        <v>0</v>
      </c>
      <c r="E16" s="45">
        <f>C11</f>
        <v>0</v>
      </c>
    </row>
    <row r="17" spans="2:5" x14ac:dyDescent="0.3">
      <c r="B17" s="2" t="s">
        <v>326</v>
      </c>
      <c r="C17" s="68">
        <f t="shared" si="0"/>
        <v>0</v>
      </c>
      <c r="D17" s="45">
        <f t="shared" ref="D17:D27" si="1">D16+$C$7</f>
        <v>0</v>
      </c>
      <c r="E17" s="45">
        <f t="shared" ref="E17:E27" si="2">E16+$C$11</f>
        <v>0</v>
      </c>
    </row>
    <row r="18" spans="2:5" x14ac:dyDescent="0.3">
      <c r="B18" s="2" t="s">
        <v>327</v>
      </c>
      <c r="C18" s="68">
        <f t="shared" si="0"/>
        <v>0</v>
      </c>
      <c r="D18" s="45">
        <f t="shared" si="1"/>
        <v>0</v>
      </c>
      <c r="E18" s="45">
        <f t="shared" si="2"/>
        <v>0</v>
      </c>
    </row>
    <row r="19" spans="2:5" x14ac:dyDescent="0.3">
      <c r="B19" s="2" t="s">
        <v>328</v>
      </c>
      <c r="C19" s="68">
        <f t="shared" si="0"/>
        <v>0</v>
      </c>
      <c r="D19" s="45">
        <f t="shared" si="1"/>
        <v>0</v>
      </c>
      <c r="E19" s="45">
        <f t="shared" si="2"/>
        <v>0</v>
      </c>
    </row>
    <row r="20" spans="2:5" x14ac:dyDescent="0.3">
      <c r="B20" s="2" t="s">
        <v>329</v>
      </c>
      <c r="C20" s="68">
        <f t="shared" si="0"/>
        <v>0</v>
      </c>
      <c r="D20" s="45">
        <f t="shared" si="1"/>
        <v>0</v>
      </c>
      <c r="E20" s="45">
        <f t="shared" si="2"/>
        <v>0</v>
      </c>
    </row>
    <row r="21" spans="2:5" x14ac:dyDescent="0.3">
      <c r="B21" s="2" t="s">
        <v>330</v>
      </c>
      <c r="C21" s="68">
        <f t="shared" si="0"/>
        <v>0</v>
      </c>
      <c r="D21" s="45">
        <f t="shared" si="1"/>
        <v>0</v>
      </c>
      <c r="E21" s="45">
        <f t="shared" si="2"/>
        <v>0</v>
      </c>
    </row>
    <row r="22" spans="2:5" x14ac:dyDescent="0.3">
      <c r="B22" s="2" t="s">
        <v>331</v>
      </c>
      <c r="C22" s="68">
        <f t="shared" si="0"/>
        <v>0</v>
      </c>
      <c r="D22" s="45">
        <f t="shared" si="1"/>
        <v>0</v>
      </c>
      <c r="E22" s="45">
        <f t="shared" si="2"/>
        <v>0</v>
      </c>
    </row>
    <row r="23" spans="2:5" x14ac:dyDescent="0.3">
      <c r="B23" s="2" t="s">
        <v>332</v>
      </c>
      <c r="C23" s="68">
        <f t="shared" si="0"/>
        <v>0</v>
      </c>
      <c r="D23" s="45">
        <f t="shared" si="1"/>
        <v>0</v>
      </c>
      <c r="E23" s="45">
        <f t="shared" si="2"/>
        <v>0</v>
      </c>
    </row>
    <row r="24" spans="2:5" x14ac:dyDescent="0.3">
      <c r="B24" s="2" t="s">
        <v>333</v>
      </c>
      <c r="C24" s="68">
        <f t="shared" si="0"/>
        <v>0</v>
      </c>
      <c r="D24" s="45">
        <f t="shared" si="1"/>
        <v>0</v>
      </c>
      <c r="E24" s="45">
        <f t="shared" si="2"/>
        <v>0</v>
      </c>
    </row>
    <row r="25" spans="2:5" x14ac:dyDescent="0.3">
      <c r="B25" s="2" t="s">
        <v>334</v>
      </c>
      <c r="C25" s="68">
        <f t="shared" si="0"/>
        <v>0</v>
      </c>
      <c r="D25" s="45">
        <f t="shared" si="1"/>
        <v>0</v>
      </c>
      <c r="E25" s="45">
        <f t="shared" si="2"/>
        <v>0</v>
      </c>
    </row>
    <row r="26" spans="2:5" x14ac:dyDescent="0.3">
      <c r="B26" s="2" t="s">
        <v>335</v>
      </c>
      <c r="C26" s="68">
        <f t="shared" si="0"/>
        <v>0</v>
      </c>
      <c r="D26" s="45">
        <f t="shared" si="1"/>
        <v>0</v>
      </c>
      <c r="E26" s="45">
        <f t="shared" si="2"/>
        <v>0</v>
      </c>
    </row>
    <row r="27" spans="2:5" x14ac:dyDescent="0.3">
      <c r="B27" s="2" t="s">
        <v>336</v>
      </c>
      <c r="C27" s="68">
        <f>$C$6</f>
        <v>0</v>
      </c>
      <c r="D27" s="45">
        <f t="shared" si="1"/>
        <v>0</v>
      </c>
      <c r="E27" s="45">
        <f t="shared" si="2"/>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8"/>
  <sheetViews>
    <sheetView workbookViewId="0">
      <selection activeCell="G7" sqref="G7"/>
    </sheetView>
  </sheetViews>
  <sheetFormatPr defaultRowHeight="14.4" x14ac:dyDescent="0.3"/>
  <cols>
    <col min="2" max="2" width="3.33203125" customWidth="1"/>
    <col min="3" max="3" width="37.5546875" customWidth="1"/>
    <col min="4" max="4" width="3.5546875" customWidth="1"/>
    <col min="5" max="5" width="18.44140625" customWidth="1"/>
    <col min="6" max="6" width="2.88671875" customWidth="1"/>
    <col min="9" max="9" width="23.88671875" customWidth="1"/>
  </cols>
  <sheetData>
    <row r="1" spans="2:9" ht="15" thickBot="1" x14ac:dyDescent="0.35"/>
    <row r="2" spans="2:9" ht="28.8" x14ac:dyDescent="0.55000000000000004">
      <c r="B2" s="96"/>
      <c r="C2" s="94" t="s">
        <v>39</v>
      </c>
      <c r="D2" s="86"/>
      <c r="E2" s="114" t="s">
        <v>337</v>
      </c>
      <c r="F2" s="87"/>
      <c r="I2" s="118"/>
    </row>
    <row r="3" spans="2:9" ht="21" x14ac:dyDescent="0.4">
      <c r="B3" s="89"/>
      <c r="C3" s="95">
        <f>INPUTS!B5</f>
        <v>0</v>
      </c>
      <c r="D3" s="10"/>
      <c r="E3" s="10"/>
      <c r="F3" s="88"/>
    </row>
    <row r="4" spans="2:9" x14ac:dyDescent="0.3">
      <c r="B4" s="89"/>
      <c r="C4" s="10"/>
      <c r="D4" s="10"/>
      <c r="E4" s="10"/>
      <c r="F4" s="88"/>
    </row>
    <row r="5" spans="2:9" ht="18" x14ac:dyDescent="0.35">
      <c r="B5" s="89"/>
      <c r="C5" s="108" t="s">
        <v>338</v>
      </c>
      <c r="D5" s="10"/>
      <c r="E5" s="90">
        <f>INPUTS!B7*INPUTS!B9*12</f>
        <v>0</v>
      </c>
      <c r="F5" s="88"/>
    </row>
    <row r="6" spans="2:9" x14ac:dyDescent="0.3">
      <c r="B6" s="89"/>
      <c r="C6" s="109"/>
      <c r="D6" s="10"/>
      <c r="E6" s="10"/>
      <c r="F6" s="88"/>
    </row>
    <row r="7" spans="2:9" ht="18" x14ac:dyDescent="0.35">
      <c r="B7" s="89"/>
      <c r="C7" s="108" t="s">
        <v>339</v>
      </c>
      <c r="D7" s="10"/>
      <c r="E7" s="10"/>
      <c r="F7" s="88"/>
    </row>
    <row r="8" spans="2:9" x14ac:dyDescent="0.3">
      <c r="B8" s="89"/>
      <c r="C8" s="110" t="s">
        <v>203</v>
      </c>
      <c r="D8" s="10"/>
      <c r="E8" s="91">
        <f>(INPUTS!B67*INPUTS!B9*12)+(INPUTS!B11*INPUTS!B67)</f>
        <v>0</v>
      </c>
      <c r="F8" s="88"/>
    </row>
    <row r="9" spans="2:9" x14ac:dyDescent="0.3">
      <c r="B9" s="89"/>
      <c r="C9" s="110" t="s">
        <v>232</v>
      </c>
      <c r="D9" s="10"/>
      <c r="E9" s="91">
        <f>((INPUTS!B72+INPUTS!B69)*INPUTS!B9*12)+(INPUTS!B11*(INPUTS!B69+INPUTS!B72))</f>
        <v>0</v>
      </c>
      <c r="F9" s="88"/>
    </row>
    <row r="10" spans="2:9" x14ac:dyDescent="0.3">
      <c r="B10" s="89"/>
      <c r="C10" s="111" t="s">
        <v>264</v>
      </c>
      <c r="D10" s="84"/>
      <c r="E10" s="85">
        <f>(INPUTS!B82*INPUTS!B9*12)+(INPUTS!B74*INPUTS!B11)</f>
        <v>0</v>
      </c>
      <c r="F10" s="88"/>
    </row>
    <row r="11" spans="2:9" x14ac:dyDescent="0.3">
      <c r="B11" s="89"/>
      <c r="C11" s="110" t="s">
        <v>340</v>
      </c>
      <c r="D11" s="10"/>
      <c r="E11" s="90">
        <f>SUM(E8:E10)</f>
        <v>0</v>
      </c>
      <c r="F11" s="88"/>
    </row>
    <row r="12" spans="2:9" x14ac:dyDescent="0.3">
      <c r="B12" s="89"/>
      <c r="C12" s="110"/>
      <c r="D12" s="10"/>
      <c r="E12" s="10"/>
      <c r="F12" s="88"/>
    </row>
    <row r="13" spans="2:9" ht="18" x14ac:dyDescent="0.35">
      <c r="B13" s="89"/>
      <c r="C13" s="108" t="s">
        <v>37</v>
      </c>
      <c r="D13" s="10"/>
      <c r="E13" s="90">
        <f>E5-E11</f>
        <v>0</v>
      </c>
      <c r="F13" s="88"/>
    </row>
    <row r="14" spans="2:9" x14ac:dyDescent="0.3">
      <c r="B14" s="89"/>
      <c r="C14" s="110"/>
      <c r="D14" s="10"/>
      <c r="E14" s="10"/>
      <c r="F14" s="88"/>
    </row>
    <row r="15" spans="2:9" ht="18" x14ac:dyDescent="0.35">
      <c r="B15" s="89"/>
      <c r="C15" s="108" t="s">
        <v>57</v>
      </c>
      <c r="D15" s="10"/>
      <c r="E15" s="10"/>
      <c r="F15" s="88"/>
    </row>
    <row r="16" spans="2:9" x14ac:dyDescent="0.3">
      <c r="B16" s="89"/>
      <c r="C16" s="110" t="s">
        <v>224</v>
      </c>
      <c r="D16" s="10"/>
      <c r="E16" s="91">
        <f>(INPUTS!B96+INPUTS!B98+INPUTS!B100+INPUTS!B102)*12</f>
        <v>0</v>
      </c>
      <c r="F16" s="88"/>
    </row>
    <row r="17" spans="2:6" x14ac:dyDescent="0.3">
      <c r="B17" s="89"/>
      <c r="C17" s="110" t="s">
        <v>341</v>
      </c>
      <c r="D17" s="10"/>
      <c r="E17" s="91">
        <f>(INPUTS!B106+INPUTS!B108)*12</f>
        <v>0</v>
      </c>
      <c r="F17" s="88"/>
    </row>
    <row r="18" spans="2:6" x14ac:dyDescent="0.3">
      <c r="B18" s="89"/>
      <c r="C18" s="110" t="s">
        <v>237</v>
      </c>
      <c r="D18" s="10"/>
      <c r="E18" s="91">
        <f>(INPUTS!B112+INPUTS!B114+INPUTS!B116)*12</f>
        <v>0</v>
      </c>
      <c r="F18" s="88"/>
    </row>
    <row r="19" spans="2:6" x14ac:dyDescent="0.3">
      <c r="B19" s="89"/>
      <c r="C19" s="110" t="s">
        <v>242</v>
      </c>
      <c r="D19" s="10"/>
      <c r="E19" s="91">
        <f>(INPUTS!B120+INPUTS!B122)*12</f>
        <v>0</v>
      </c>
      <c r="F19" s="88"/>
    </row>
    <row r="20" spans="2:6" x14ac:dyDescent="0.3">
      <c r="B20" s="89"/>
      <c r="C20" s="110" t="s">
        <v>342</v>
      </c>
      <c r="D20" s="10"/>
      <c r="E20" s="91">
        <f>INPUTS!I61</f>
        <v>0</v>
      </c>
      <c r="F20" s="88"/>
    </row>
    <row r="21" spans="2:6" x14ac:dyDescent="0.3">
      <c r="B21" s="89"/>
      <c r="C21" s="111" t="s">
        <v>343</v>
      </c>
      <c r="D21" s="84"/>
      <c r="E21" s="85">
        <f>(INPUTS!B126+INPUTS!B128+INPUTS!B130+INPUTS!B132+INPUTS!B134+INPUTS!B136)*12</f>
        <v>0</v>
      </c>
      <c r="F21" s="88"/>
    </row>
    <row r="22" spans="2:6" x14ac:dyDescent="0.3">
      <c r="B22" s="89"/>
      <c r="C22" s="110" t="s">
        <v>344</v>
      </c>
      <c r="D22" s="10"/>
      <c r="E22" s="90">
        <f>SUM(E16:E21)</f>
        <v>0</v>
      </c>
      <c r="F22" s="88"/>
    </row>
    <row r="23" spans="2:6" x14ac:dyDescent="0.3">
      <c r="B23" s="89"/>
      <c r="C23" s="110"/>
      <c r="D23" s="10"/>
      <c r="E23" s="10"/>
      <c r="F23" s="88"/>
    </row>
    <row r="24" spans="2:6" ht="18" x14ac:dyDescent="0.35">
      <c r="B24" s="89"/>
      <c r="C24" s="108" t="s">
        <v>345</v>
      </c>
      <c r="D24" s="10"/>
      <c r="E24" s="90">
        <f>E13-E22</f>
        <v>0</v>
      </c>
      <c r="F24" s="88"/>
    </row>
    <row r="25" spans="2:6" x14ac:dyDescent="0.3">
      <c r="B25" s="89"/>
      <c r="C25" s="110" t="s">
        <v>346</v>
      </c>
      <c r="D25" s="10"/>
      <c r="E25" s="91">
        <f>E24*0.15</f>
        <v>0</v>
      </c>
      <c r="F25" s="88"/>
    </row>
    <row r="26" spans="2:6" x14ac:dyDescent="0.3">
      <c r="B26" s="89"/>
      <c r="C26" s="112"/>
      <c r="D26" s="10"/>
      <c r="E26" s="10"/>
      <c r="F26" s="88"/>
    </row>
    <row r="27" spans="2:6" ht="18" x14ac:dyDescent="0.35">
      <c r="B27" s="142"/>
      <c r="C27" s="108" t="s">
        <v>347</v>
      </c>
      <c r="D27" s="10"/>
      <c r="E27" s="90">
        <f>E24-E25</f>
        <v>0</v>
      </c>
      <c r="F27" s="88"/>
    </row>
    <row r="28" spans="2:6" x14ac:dyDescent="0.3">
      <c r="B28" s="143"/>
      <c r="C28" s="92"/>
      <c r="D28" s="92"/>
      <c r="E28" s="92"/>
      <c r="F28" s="14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topLeftCell="A4" workbookViewId="0">
      <selection activeCell="I17" sqref="I17"/>
    </sheetView>
  </sheetViews>
  <sheetFormatPr defaultRowHeight="14.4" x14ac:dyDescent="0.3"/>
  <cols>
    <col min="2" max="2" width="3.33203125" customWidth="1"/>
    <col min="3" max="3" width="37.5546875" customWidth="1"/>
    <col min="4" max="4" width="3.5546875" customWidth="1"/>
    <col min="5" max="5" width="18.44140625" customWidth="1"/>
    <col min="6" max="6" width="2.88671875" customWidth="1"/>
  </cols>
  <sheetData>
    <row r="1" spans="2:6" ht="15" thickBot="1" x14ac:dyDescent="0.35"/>
    <row r="2" spans="2:6" ht="28.8" x14ac:dyDescent="0.55000000000000004">
      <c r="B2" s="96"/>
      <c r="C2" s="94" t="s">
        <v>348</v>
      </c>
      <c r="D2" s="86"/>
      <c r="E2" s="114" t="s">
        <v>337</v>
      </c>
      <c r="F2" s="87"/>
    </row>
    <row r="3" spans="2:6" ht="21" x14ac:dyDescent="0.4">
      <c r="B3" s="89"/>
      <c r="C3" s="95">
        <f>INPUTS!B5</f>
        <v>0</v>
      </c>
      <c r="D3" s="10"/>
      <c r="E3" s="10"/>
      <c r="F3" s="88"/>
    </row>
    <row r="4" spans="2:6" x14ac:dyDescent="0.3">
      <c r="B4" s="89"/>
      <c r="C4" s="10"/>
      <c r="D4" s="10"/>
      <c r="E4" s="10"/>
      <c r="F4" s="88"/>
    </row>
    <row r="5" spans="2:6" ht="18" x14ac:dyDescent="0.35">
      <c r="B5" s="89"/>
      <c r="C5" s="108" t="s">
        <v>279</v>
      </c>
      <c r="D5" s="10"/>
      <c r="E5" s="90">
        <f>INPUTS!B158</f>
        <v>0</v>
      </c>
      <c r="F5" s="88"/>
    </row>
    <row r="6" spans="2:6" x14ac:dyDescent="0.3">
      <c r="B6" s="89"/>
      <c r="C6" s="109"/>
      <c r="D6" s="10"/>
      <c r="E6" s="10"/>
      <c r="F6" s="88"/>
    </row>
    <row r="7" spans="2:6" ht="18" x14ac:dyDescent="0.35">
      <c r="B7" s="89"/>
      <c r="C7" s="108" t="s">
        <v>349</v>
      </c>
      <c r="D7" s="10"/>
      <c r="E7" s="10"/>
      <c r="F7" s="88"/>
    </row>
    <row r="8" spans="2:6" x14ac:dyDescent="0.3">
      <c r="B8" s="89"/>
      <c r="C8" s="110" t="s">
        <v>350</v>
      </c>
      <c r="D8" s="10"/>
      <c r="E8" s="91">
        <f>INPUTS!B7*INPUTS!B9*12</f>
        <v>0</v>
      </c>
      <c r="F8" s="88"/>
    </row>
    <row r="9" spans="2:6" x14ac:dyDescent="0.3">
      <c r="B9" s="89"/>
      <c r="C9" s="110"/>
      <c r="D9" s="10"/>
      <c r="E9" s="10"/>
      <c r="F9" s="88"/>
    </row>
    <row r="10" spans="2:6" ht="18" x14ac:dyDescent="0.35">
      <c r="B10" s="89"/>
      <c r="C10" s="108" t="s">
        <v>351</v>
      </c>
      <c r="D10" s="10"/>
      <c r="E10" s="90">
        <f>E5+E8</f>
        <v>0</v>
      </c>
      <c r="F10" s="88"/>
    </row>
    <row r="11" spans="2:6" x14ac:dyDescent="0.3">
      <c r="B11" s="89"/>
      <c r="C11" s="110"/>
      <c r="D11" s="10"/>
      <c r="E11" s="10"/>
      <c r="F11" s="88"/>
    </row>
    <row r="12" spans="2:6" ht="18" x14ac:dyDescent="0.35">
      <c r="B12" s="89"/>
      <c r="C12" s="108" t="s">
        <v>352</v>
      </c>
      <c r="D12" s="10"/>
      <c r="E12" s="10"/>
      <c r="F12" s="88"/>
    </row>
    <row r="13" spans="2:6" x14ac:dyDescent="0.3">
      <c r="B13" s="89"/>
      <c r="C13" s="110" t="s">
        <v>280</v>
      </c>
      <c r="D13" s="10"/>
      <c r="E13" s="91">
        <f>INPUTS!B61</f>
        <v>0</v>
      </c>
      <c r="F13" s="88"/>
    </row>
    <row r="14" spans="2:6" x14ac:dyDescent="0.3">
      <c r="B14" s="89"/>
      <c r="C14" s="110" t="s">
        <v>201</v>
      </c>
      <c r="D14" s="10"/>
      <c r="E14" s="91">
        <f>(INPUTS!B86*INPUTS!B9*12)+(INPUTS!B11*INPUTS!B86)</f>
        <v>0</v>
      </c>
      <c r="F14" s="88"/>
    </row>
    <row r="15" spans="2:6" x14ac:dyDescent="0.3">
      <c r="B15" s="89"/>
      <c r="C15" s="110" t="s">
        <v>353</v>
      </c>
      <c r="D15" s="10"/>
      <c r="E15" s="91">
        <f>INPUTS!B138*12</f>
        <v>0</v>
      </c>
      <c r="F15" s="88"/>
    </row>
    <row r="16" spans="2:6" x14ac:dyDescent="0.3">
      <c r="B16" s="89"/>
      <c r="C16" s="111" t="s">
        <v>354</v>
      </c>
      <c r="D16" s="84"/>
      <c r="E16" s="85">
        <f>INCOME_STATEMENT!E25</f>
        <v>0</v>
      </c>
      <c r="F16" s="88"/>
    </row>
    <row r="17" spans="2:6" x14ac:dyDescent="0.3">
      <c r="B17" s="89"/>
      <c r="C17" s="110" t="s">
        <v>355</v>
      </c>
      <c r="D17" s="10"/>
      <c r="E17" s="90">
        <f>SUM(E13:E16)</f>
        <v>0</v>
      </c>
      <c r="F17" s="88"/>
    </row>
    <row r="18" spans="2:6" x14ac:dyDescent="0.3">
      <c r="B18" s="89"/>
      <c r="C18" s="110"/>
      <c r="D18" s="10"/>
      <c r="E18" s="10"/>
      <c r="F18" s="88"/>
    </row>
    <row r="19" spans="2:6" ht="18" x14ac:dyDescent="0.35">
      <c r="B19" s="89"/>
      <c r="C19" s="108" t="s">
        <v>356</v>
      </c>
      <c r="D19" s="10"/>
      <c r="E19" s="90">
        <f>E10-E17</f>
        <v>0</v>
      </c>
      <c r="F19" s="88"/>
    </row>
    <row r="20" spans="2:6" ht="15" thickBot="1" x14ac:dyDescent="0.35">
      <c r="B20" s="97"/>
      <c r="C20" s="92"/>
      <c r="D20" s="92"/>
      <c r="E20" s="92"/>
      <c r="F20" s="9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9"/>
  <sheetViews>
    <sheetView topLeftCell="A2" workbookViewId="0">
      <selection activeCell="E16" sqref="E16"/>
    </sheetView>
  </sheetViews>
  <sheetFormatPr defaultRowHeight="14.4" x14ac:dyDescent="0.3"/>
  <cols>
    <col min="1" max="1" width="9.109375" customWidth="1"/>
    <col min="2" max="2" width="3.33203125" customWidth="1"/>
    <col min="3" max="3" width="37.5546875" customWidth="1"/>
    <col min="4" max="4" width="3.5546875" customWidth="1"/>
    <col min="5" max="5" width="18.44140625" customWidth="1"/>
    <col min="6" max="6" width="2.88671875" customWidth="1"/>
    <col min="7" max="7" width="36.88671875" customWidth="1"/>
    <col min="8" max="8" width="3.44140625" customWidth="1"/>
    <col min="9" max="9" width="18.44140625" customWidth="1"/>
    <col min="10" max="10" width="3.33203125" customWidth="1"/>
  </cols>
  <sheetData>
    <row r="1" spans="2:10" ht="15" thickBot="1" x14ac:dyDescent="0.35"/>
    <row r="2" spans="2:10" ht="28.8" x14ac:dyDescent="0.55000000000000004">
      <c r="B2" s="96"/>
      <c r="C2" s="94" t="s">
        <v>9</v>
      </c>
      <c r="D2" s="86"/>
      <c r="E2" s="114"/>
      <c r="F2" s="86"/>
      <c r="G2" s="86"/>
      <c r="H2" s="86"/>
      <c r="I2" s="114" t="s">
        <v>337</v>
      </c>
      <c r="J2" s="87"/>
    </row>
    <row r="3" spans="2:10" ht="21" x14ac:dyDescent="0.4">
      <c r="B3" s="89"/>
      <c r="C3" s="95">
        <f>INPUTS!B5</f>
        <v>0</v>
      </c>
      <c r="D3" s="10"/>
      <c r="E3" s="10"/>
      <c r="F3" s="10"/>
      <c r="G3" s="10"/>
      <c r="H3" s="10"/>
      <c r="I3" s="10"/>
      <c r="J3" s="88"/>
    </row>
    <row r="4" spans="2:10" x14ac:dyDescent="0.3">
      <c r="B4" s="89"/>
      <c r="C4" s="10"/>
      <c r="D4" s="10"/>
      <c r="E4" s="10"/>
      <c r="F4" s="10"/>
      <c r="G4" s="10"/>
      <c r="H4" s="10"/>
      <c r="I4" s="10"/>
      <c r="J4" s="88"/>
    </row>
    <row r="5" spans="2:10" ht="18" x14ac:dyDescent="0.35">
      <c r="B5" s="89"/>
      <c r="C5" s="108" t="s">
        <v>357</v>
      </c>
      <c r="D5" s="10"/>
      <c r="E5" s="90"/>
      <c r="F5" s="10"/>
      <c r="G5" s="108" t="s">
        <v>358</v>
      </c>
      <c r="H5" s="10"/>
      <c r="I5" s="90"/>
      <c r="J5" s="88"/>
    </row>
    <row r="6" spans="2:10" x14ac:dyDescent="0.3">
      <c r="B6" s="89"/>
      <c r="C6" s="109"/>
      <c r="D6" s="10"/>
      <c r="E6" s="10"/>
      <c r="F6" s="10"/>
      <c r="G6" s="110"/>
      <c r="H6" s="10"/>
      <c r="I6" s="10"/>
      <c r="J6" s="88"/>
    </row>
    <row r="7" spans="2:10" ht="15.6" x14ac:dyDescent="0.3">
      <c r="B7" s="89"/>
      <c r="C7" s="113" t="s">
        <v>359</v>
      </c>
      <c r="D7" s="10"/>
      <c r="E7" s="10"/>
      <c r="F7" s="10"/>
      <c r="G7" s="113" t="s">
        <v>360</v>
      </c>
      <c r="H7" s="10"/>
      <c r="I7" s="10"/>
      <c r="J7" s="88"/>
    </row>
    <row r="8" spans="2:10" x14ac:dyDescent="0.3">
      <c r="B8" s="89"/>
      <c r="C8" s="110" t="s">
        <v>108</v>
      </c>
      <c r="D8" s="10"/>
      <c r="E8" s="91">
        <f>CASHFLOW_STATEMENT!E19</f>
        <v>0</v>
      </c>
      <c r="F8" s="10"/>
      <c r="G8" s="110" t="s">
        <v>361</v>
      </c>
      <c r="H8" s="10"/>
      <c r="I8" s="91">
        <f>INPUTS!B146+INPUTS!B148+INPUTS!B150</f>
        <v>0</v>
      </c>
      <c r="J8" s="88"/>
    </row>
    <row r="9" spans="2:10" x14ac:dyDescent="0.3">
      <c r="B9" s="89"/>
      <c r="C9" s="110" t="s">
        <v>45</v>
      </c>
      <c r="D9" s="10"/>
      <c r="E9" s="91">
        <f>INPUTS!B11*INPUTS!B7</f>
        <v>0</v>
      </c>
      <c r="F9" s="10"/>
      <c r="G9" s="110"/>
      <c r="H9" s="10"/>
      <c r="I9" s="91"/>
      <c r="J9" s="88"/>
    </row>
    <row r="10" spans="2:10" ht="15.6" x14ac:dyDescent="0.3">
      <c r="B10" s="89"/>
      <c r="C10" s="110"/>
      <c r="D10" s="10"/>
      <c r="E10" s="90"/>
      <c r="F10" s="10"/>
      <c r="G10" s="113" t="s">
        <v>362</v>
      </c>
      <c r="H10" s="10"/>
      <c r="I10" s="90">
        <f>I8</f>
        <v>0</v>
      </c>
      <c r="J10" s="88"/>
    </row>
    <row r="11" spans="2:10" ht="15.6" x14ac:dyDescent="0.3">
      <c r="B11" s="89"/>
      <c r="C11" s="113" t="s">
        <v>363</v>
      </c>
      <c r="D11" s="10"/>
      <c r="E11" s="90"/>
      <c r="F11" s="10"/>
      <c r="G11" s="110"/>
      <c r="H11" s="10"/>
      <c r="I11" s="91"/>
      <c r="J11" s="88"/>
    </row>
    <row r="12" spans="2:10" x14ac:dyDescent="0.3">
      <c r="B12" s="89"/>
      <c r="C12" s="110" t="s">
        <v>364</v>
      </c>
      <c r="D12" s="10"/>
      <c r="E12" s="91">
        <f>INPUTS!B39+INPUTS!B41+INPUTS!B43+INPUTS!B45</f>
        <v>0</v>
      </c>
      <c r="F12" s="10"/>
      <c r="G12" s="10"/>
      <c r="H12" s="10"/>
      <c r="I12" s="10"/>
      <c r="J12" s="88"/>
    </row>
    <row r="13" spans="2:10" x14ac:dyDescent="0.3">
      <c r="B13" s="89"/>
      <c r="C13" s="110" t="s">
        <v>365</v>
      </c>
      <c r="D13" s="10"/>
      <c r="E13" s="91">
        <f>INPUTS!B22+INPUTS!B24+INPUTS!B26+INPUTS!B47+INPUTS!B49+INPUTS!B51+INPUTS!B53</f>
        <v>0</v>
      </c>
      <c r="F13" s="10"/>
      <c r="G13" s="110"/>
      <c r="H13" s="10"/>
      <c r="I13" s="91"/>
      <c r="J13" s="88"/>
    </row>
    <row r="14" spans="2:10" ht="15.6" x14ac:dyDescent="0.3">
      <c r="B14" s="89"/>
      <c r="C14" s="110" t="s">
        <v>366</v>
      </c>
      <c r="D14" s="10"/>
      <c r="E14" s="91">
        <f>INPUTS!B59+INPUTS!B57+INPUTS!B55+INPUTS!B32+INPUTS!B30+INPUTS!B28</f>
        <v>0</v>
      </c>
      <c r="F14" s="10"/>
      <c r="G14" s="113" t="s">
        <v>367</v>
      </c>
      <c r="H14" s="10"/>
      <c r="I14" s="90">
        <f>E18-I10</f>
        <v>0</v>
      </c>
      <c r="J14" s="88"/>
    </row>
    <row r="15" spans="2:10" x14ac:dyDescent="0.3">
      <c r="B15" s="89"/>
      <c r="C15" s="110"/>
      <c r="D15" s="10"/>
      <c r="E15" s="91"/>
      <c r="F15" s="10"/>
      <c r="G15" s="10"/>
      <c r="H15" s="10"/>
      <c r="I15" s="10"/>
      <c r="J15" s="88"/>
    </row>
    <row r="16" spans="2:10" x14ac:dyDescent="0.3">
      <c r="B16" s="89"/>
      <c r="C16" s="115" t="s">
        <v>342</v>
      </c>
      <c r="D16" s="116"/>
      <c r="E16" s="117">
        <f>INPUTS!I61</f>
        <v>0</v>
      </c>
      <c r="F16" s="10"/>
      <c r="G16" s="10"/>
      <c r="H16" s="10"/>
      <c r="I16" s="10"/>
      <c r="J16" s="88"/>
    </row>
    <row r="17" spans="2:10" x14ac:dyDescent="0.3">
      <c r="B17" s="89"/>
      <c r="C17" s="110"/>
      <c r="D17" s="10"/>
      <c r="E17" s="90"/>
      <c r="F17" s="10"/>
      <c r="G17" s="10"/>
      <c r="H17" s="10"/>
      <c r="I17" s="10"/>
      <c r="J17" s="88"/>
    </row>
    <row r="18" spans="2:10" ht="15.6" x14ac:dyDescent="0.3">
      <c r="B18" s="89"/>
      <c r="C18" s="113" t="s">
        <v>368</v>
      </c>
      <c r="D18" s="10"/>
      <c r="E18" s="90">
        <f>SUM(E8:E14)-E16</f>
        <v>0</v>
      </c>
      <c r="F18" s="10"/>
      <c r="G18" s="113" t="s">
        <v>369</v>
      </c>
      <c r="H18" s="10"/>
      <c r="I18" s="90">
        <f>I10+I14</f>
        <v>0</v>
      </c>
      <c r="J18" s="88"/>
    </row>
    <row r="19" spans="2:10" ht="15" thickBot="1" x14ac:dyDescent="0.35">
      <c r="B19" s="97"/>
      <c r="C19" s="121"/>
      <c r="D19" s="92"/>
      <c r="E19" s="92"/>
      <c r="F19" s="92"/>
      <c r="G19" s="92"/>
      <c r="H19" s="92"/>
      <c r="I19" s="92"/>
      <c r="J19" s="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Vocabulary</vt:lpstr>
      <vt:lpstr>Account Breakdown</vt:lpstr>
      <vt:lpstr>INPUTS</vt:lpstr>
      <vt:lpstr>Calculators</vt:lpstr>
      <vt:lpstr>STARTUP_METRICS</vt:lpstr>
      <vt:lpstr>BREAKEVEN_ANALYSIS</vt:lpstr>
      <vt:lpstr>INCOME_STATEMENT</vt:lpstr>
      <vt:lpstr>CASHFLOW_STATEMENT</vt:lpstr>
      <vt:lpstr>BALANCE_SHEET</vt:lpstr>
      <vt:lpstr>FINANCIAL_RATIOS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Jensen</dc:creator>
  <cp:keywords/>
  <dc:description/>
  <cp:lastModifiedBy>Michael Jensen</cp:lastModifiedBy>
  <cp:revision/>
  <dcterms:created xsi:type="dcterms:W3CDTF">2020-06-25T16:06:57Z</dcterms:created>
  <dcterms:modified xsi:type="dcterms:W3CDTF">2025-01-15T18:15:40Z</dcterms:modified>
  <cp:category/>
  <cp:contentStatus/>
</cp:coreProperties>
</file>